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firstSheet="4" activeTab="7"/>
  </bookViews>
  <sheets>
    <sheet name="NABÍDKY K IN XI-05" sheetId="1" r:id="rId1"/>
    <sheet name="NABÍDKY K IN XII-05" sheetId="2" r:id="rId2"/>
    <sheet name="NABÍDKY K IN I-06" sheetId="3" r:id="rId3"/>
    <sheet name="NABÍDKY K IN II-06" sheetId="4" r:id="rId4"/>
    <sheet name="NABÍDKY K IN III-06" sheetId="5" r:id="rId5"/>
    <sheet name="NABÍDKY K IN IV-06" sheetId="6" r:id="rId6"/>
    <sheet name="NABÍDKY K IN V-06" sheetId="7" r:id="rId7"/>
    <sheet name="Doplňující informace" sheetId="8" r:id="rId8"/>
  </sheets>
  <externalReferences>
    <externalReference r:id="rId11"/>
  </externalReferences>
  <definedNames>
    <definedName name="CZ">'[1]CZ'!$J$3</definedName>
    <definedName name="_xlnm.Print_Area" localSheetId="7">'Doplňující informace'!$B$1:$K$11</definedName>
    <definedName name="_xlnm.Print_Area" localSheetId="2">'NABÍDKY K IN I-06'!$B$1:$L$35</definedName>
    <definedName name="_xlnm.Print_Area" localSheetId="3">'NABÍDKY K IN II-06'!$B$1:$L$36</definedName>
    <definedName name="_xlnm.Print_Area" localSheetId="6">'NABÍDKY K IN V-06'!$B$1:$L$39</definedName>
    <definedName name="_xlnm.Print_Area" localSheetId="0">'NABÍDKY K IN XI-05'!$B$2:$L$32</definedName>
    <definedName name="_xlnm.Print_Area" localSheetId="1">'NABÍDKY K IN XII-05'!$B$2:$L$34</definedName>
  </definedNames>
  <calcPr fullCalcOnLoad="1"/>
</workbook>
</file>

<file path=xl/sharedStrings.xml><?xml version="1.0" encoding="utf-8"?>
<sst xmlns="http://schemas.openxmlformats.org/spreadsheetml/2006/main" count="206" uniqueCount="42">
  <si>
    <t>pšenice</t>
  </si>
  <si>
    <t>ječmen</t>
  </si>
  <si>
    <t>kukuřice</t>
  </si>
  <si>
    <t>celkem</t>
  </si>
  <si>
    <t>Celkem nabídnuto k IN</t>
  </si>
  <si>
    <t>Den přijetí nabídky</t>
  </si>
  <si>
    <t>Celkem nabídnuto k IN v listopadu</t>
  </si>
  <si>
    <t>Přijaté NABÍDKY OBILOVIN K IN 
listopad 2005</t>
  </si>
  <si>
    <t>počet</t>
  </si>
  <si>
    <t>Celkem nabídnuto tun</t>
  </si>
  <si>
    <t>Celkem nabídek</t>
  </si>
  <si>
    <t>Stav ke dni 30.11.2005</t>
  </si>
  <si>
    <t>Přijaté NABÍDKY OBILOVIN K IN 
prosinec 2005</t>
  </si>
  <si>
    <t>Celkem nabídnuto k IN v prosinci</t>
  </si>
  <si>
    <t>CELKEM K IN 2005</t>
  </si>
  <si>
    <r>
      <t xml:space="preserve">LOCO nabídky </t>
    </r>
    <r>
      <rPr>
        <sz val="9"/>
        <rFont val="Verdana"/>
        <family val="0"/>
      </rPr>
      <t>[</t>
    </r>
    <r>
      <rPr>
        <sz val="9"/>
        <rFont val="Verdana"/>
        <family val="2"/>
      </rPr>
      <t>t</t>
    </r>
    <r>
      <rPr>
        <sz val="9"/>
        <rFont val="Verdana"/>
        <family val="0"/>
      </rPr>
      <t>]</t>
    </r>
  </si>
  <si>
    <t>DESTINAČNÍ nabídky [t]</t>
  </si>
  <si>
    <t>NABÍDKY [t]</t>
  </si>
  <si>
    <t>LOCO nabídky [t]</t>
  </si>
  <si>
    <t>Stav ke dni 30.12.2005</t>
  </si>
  <si>
    <t>Přijaté NABÍDKY OBILOVIN K IN 
leden 2006</t>
  </si>
  <si>
    <t>Celkem nabídnuto k IN v lednu</t>
  </si>
  <si>
    <t>CELKEM K IN 2005/06</t>
  </si>
  <si>
    <t>Převzaté nabídky</t>
  </si>
  <si>
    <t>Odvolané nabídky ze strany nabízejícího</t>
  </si>
  <si>
    <t>Nabídky zamítnuté SZIF pro formální nedostatky</t>
  </si>
  <si>
    <t>Nabídky odmítnuté SZIF při přejímce</t>
  </si>
  <si>
    <t>Stav ke dni 31.1.2006</t>
  </si>
  <si>
    <t>Přijaté NABÍDKY OBILOVIN K IN 
únor 2006</t>
  </si>
  <si>
    <t>Celkem nabídnuto k IN v únoru</t>
  </si>
  <si>
    <t>Nabídky stažené ze strany nabízejícího při přejímce</t>
  </si>
  <si>
    <t>Stav ke dni 28.2.2006</t>
  </si>
  <si>
    <t>Přijaté NABÍDKY OBILOVIN K IN 
březen 2006</t>
  </si>
  <si>
    <t>Celkem nabídnuto k IN v březnu</t>
  </si>
  <si>
    <t>Stav ke dni 31.3.2006</t>
  </si>
  <si>
    <t>Přijaté NABÍDKY OBILOVIN K IN 
duben 2006</t>
  </si>
  <si>
    <t>Celkem nabídnuto k IN v dubnu</t>
  </si>
  <si>
    <t>Stav ke dni 28.4.2006</t>
  </si>
  <si>
    <t>Přijaté NABÍDKY OBILOVIN K IN 
květen 2006</t>
  </si>
  <si>
    <t>Celkem nabídnuto k IN v květnu</t>
  </si>
  <si>
    <t>Stav ke dni 31.5.2006</t>
  </si>
  <si>
    <t>Stav ke dni 12.5.2006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</si>
</sst>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000\ 00"/>
    <numFmt numFmtId="182" formatCode="[&lt;=99999]###\ ##;##\ ##\ ##"/>
    <numFmt numFmtId="183" formatCode="00,000,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mmm/yyyy"/>
    <numFmt numFmtId="189" formatCode="#,##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4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name val="Arial CE"/>
      <family val="0"/>
    </font>
    <font>
      <b/>
      <sz val="12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 style="medium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 style="medium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>
        <color indexed="63"/>
      </bottom>
    </border>
    <border>
      <left style="hair">
        <color indexed="38"/>
      </left>
      <right style="hair">
        <color indexed="38"/>
      </right>
      <top>
        <color indexed="63"/>
      </top>
      <bottom>
        <color indexed="63"/>
      </bottom>
    </border>
    <border>
      <left style="medium">
        <color indexed="38"/>
      </left>
      <right style="hair">
        <color indexed="38"/>
      </right>
      <top>
        <color indexed="63"/>
      </top>
      <bottom>
        <color indexed="63"/>
      </bottom>
    </border>
    <border>
      <left style="hair">
        <color indexed="38"/>
      </left>
      <right style="thick">
        <color indexed="38"/>
      </right>
      <top>
        <color indexed="63"/>
      </top>
      <bottom>
        <color indexed="63"/>
      </bottom>
    </border>
    <border>
      <left style="hair">
        <color indexed="38"/>
      </left>
      <right style="hair">
        <color indexed="38"/>
      </right>
      <top>
        <color indexed="63"/>
      </top>
      <bottom style="hair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>
        <color indexed="63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hair">
        <color indexed="38"/>
      </left>
      <right>
        <color indexed="63"/>
      </right>
      <top>
        <color indexed="63"/>
      </top>
      <bottom>
        <color indexed="63"/>
      </bottom>
    </border>
    <border>
      <left style="hair">
        <color indexed="38"/>
      </left>
      <right style="thick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>
        <color indexed="63"/>
      </right>
      <top style="hair">
        <color indexed="38"/>
      </top>
      <bottom style="hair">
        <color indexed="38"/>
      </bottom>
    </border>
    <border>
      <left>
        <color indexed="63"/>
      </left>
      <right style="thick">
        <color indexed="38"/>
      </right>
      <top style="medium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medium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>
        <color indexed="63"/>
      </top>
      <bottom>
        <color indexed="63"/>
      </bottom>
    </border>
    <border>
      <left style="hair">
        <color indexed="38"/>
      </left>
      <right>
        <color indexed="63"/>
      </right>
      <top style="thick">
        <color indexed="38"/>
      </top>
      <bottom style="hair">
        <color indexed="38"/>
      </bottom>
    </border>
    <border>
      <left style="medium">
        <color indexed="38"/>
      </left>
      <right style="hair">
        <color indexed="38"/>
      </right>
      <top style="thick">
        <color indexed="38"/>
      </top>
      <bottom>
        <color indexed="63"/>
      </bottom>
    </border>
    <border>
      <left style="medium">
        <color indexed="38"/>
      </left>
      <right style="hair">
        <color indexed="38"/>
      </right>
      <top style="thick">
        <color indexed="38"/>
      </top>
      <bottom style="medium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medium">
        <color indexed="38"/>
      </left>
      <right style="hair">
        <color indexed="38"/>
      </right>
      <top style="medium">
        <color indexed="38"/>
      </top>
      <bottom style="medium">
        <color indexed="38"/>
      </bottom>
    </border>
    <border>
      <left style="medium">
        <color indexed="38"/>
      </left>
      <right style="hair">
        <color indexed="38"/>
      </right>
      <top style="medium">
        <color indexed="38"/>
      </top>
      <bottom style="hair">
        <color indexed="38"/>
      </bottom>
    </border>
    <border>
      <left style="hair">
        <color indexed="38"/>
      </left>
      <right>
        <color indexed="63"/>
      </right>
      <top style="thick">
        <color indexed="38"/>
      </top>
      <bottom>
        <color indexed="63"/>
      </bottom>
    </border>
    <border>
      <left style="dotted">
        <color indexed="38"/>
      </left>
      <right style="medium">
        <color indexed="38"/>
      </right>
      <top>
        <color indexed="63"/>
      </top>
      <bottom style="medium">
        <color indexed="38"/>
      </bottom>
    </border>
    <border>
      <left style="dotted">
        <color indexed="38"/>
      </left>
      <right style="hair">
        <color indexed="38"/>
      </right>
      <top style="thick">
        <color indexed="38"/>
      </top>
      <bottom>
        <color indexed="63"/>
      </bottom>
    </border>
    <border>
      <left style="dotted">
        <color indexed="38"/>
      </left>
      <right style="hair">
        <color indexed="38"/>
      </right>
      <top>
        <color indexed="63"/>
      </top>
      <bottom>
        <color indexed="63"/>
      </bottom>
    </border>
    <border>
      <left style="dotted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dotted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>
        <color indexed="63"/>
      </right>
      <top>
        <color indexed="63"/>
      </top>
      <bottom style="hair">
        <color indexed="38"/>
      </bottom>
    </border>
    <border>
      <left style="dotted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medium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thick">
        <color indexed="38"/>
      </bottom>
    </border>
    <border>
      <left style="thick">
        <color indexed="38"/>
      </left>
      <right>
        <color indexed="63"/>
      </right>
      <top style="medium">
        <color indexed="38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 style="medium">
        <color indexed="38"/>
      </bottom>
    </border>
    <border>
      <left style="thick">
        <color indexed="38"/>
      </left>
      <right>
        <color indexed="63"/>
      </right>
      <top>
        <color indexed="63"/>
      </top>
      <bottom style="thick">
        <color indexed="38"/>
      </bottom>
    </border>
    <border>
      <left style="dotted">
        <color indexed="38"/>
      </left>
      <right style="thick">
        <color indexed="38"/>
      </right>
      <top style="medium">
        <color indexed="38"/>
      </top>
      <bottom style="thick">
        <color indexed="38"/>
      </bottom>
    </border>
    <border>
      <left style="medium">
        <color indexed="38"/>
      </left>
      <right style="dotted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 style="dotted">
        <color indexed="38"/>
      </right>
      <top>
        <color indexed="63"/>
      </top>
      <bottom>
        <color indexed="63"/>
      </bottom>
    </border>
    <border>
      <left style="medium">
        <color indexed="38"/>
      </left>
      <right style="dotted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 style="dotted">
        <color indexed="38"/>
      </right>
      <top style="medium">
        <color indexed="38"/>
      </top>
      <bottom style="thick">
        <color indexed="38"/>
      </bottom>
    </border>
    <border>
      <left>
        <color indexed="63"/>
      </left>
      <right style="thick">
        <color indexed="38"/>
      </right>
      <top style="thick">
        <color indexed="38"/>
      </top>
      <bottom style="hair">
        <color indexed="38"/>
      </bottom>
    </border>
    <border>
      <left>
        <color indexed="63"/>
      </left>
      <right style="thick">
        <color indexed="38"/>
      </right>
      <top style="hair">
        <color indexed="38"/>
      </top>
      <bottom style="hair">
        <color indexed="38"/>
      </bottom>
    </border>
    <border>
      <left>
        <color indexed="63"/>
      </left>
      <right style="thick">
        <color indexed="38"/>
      </right>
      <top style="hair">
        <color indexed="38"/>
      </top>
      <bottom>
        <color indexed="63"/>
      </bottom>
    </border>
    <border>
      <left style="thick">
        <color indexed="38"/>
      </left>
      <right style="dotted">
        <color indexed="38"/>
      </right>
      <top>
        <color indexed="63"/>
      </top>
      <bottom>
        <color indexed="63"/>
      </bottom>
    </border>
    <border>
      <left style="medium">
        <color indexed="38"/>
      </left>
      <right style="dotted">
        <color indexed="38"/>
      </right>
      <top style="thick">
        <color indexed="38"/>
      </top>
      <bottom style="medium">
        <color indexed="38"/>
      </bottom>
    </border>
    <border>
      <left style="medium">
        <color indexed="38"/>
      </left>
      <right style="dotted">
        <color indexed="38"/>
      </right>
      <top style="medium">
        <color indexed="38"/>
      </top>
      <bottom style="medium">
        <color indexed="38"/>
      </bottom>
    </border>
    <border>
      <left style="medium">
        <color indexed="38"/>
      </left>
      <right style="dotted">
        <color indexed="38"/>
      </right>
      <top style="medium">
        <color indexed="38"/>
      </top>
      <bottom style="hair">
        <color indexed="38"/>
      </bottom>
    </border>
    <border>
      <left style="medium">
        <color indexed="38"/>
      </left>
      <right style="dotted">
        <color indexed="38"/>
      </right>
      <top style="hair">
        <color indexed="38"/>
      </top>
      <bottom style="medium">
        <color indexed="38"/>
      </bottom>
    </border>
    <border>
      <left style="thick">
        <color indexed="38"/>
      </left>
      <right style="thick">
        <color indexed="38"/>
      </right>
      <top style="thick">
        <color indexed="38"/>
      </top>
      <bottom>
        <color indexed="63"/>
      </bottom>
    </border>
    <border>
      <left style="thick">
        <color indexed="38"/>
      </left>
      <right style="thick">
        <color indexed="38"/>
      </right>
      <top>
        <color indexed="63"/>
      </top>
      <bottom style="thick">
        <color indexed="38"/>
      </bottom>
    </border>
    <border>
      <left style="thick">
        <color indexed="38"/>
      </left>
      <right style="thick">
        <color indexed="38"/>
      </right>
      <top>
        <color indexed="63"/>
      </top>
      <bottom>
        <color indexed="63"/>
      </bottom>
    </border>
    <border>
      <left style="medium">
        <color indexed="38"/>
      </left>
      <right style="thick">
        <color indexed="38"/>
      </right>
      <top style="thick">
        <color indexed="38"/>
      </top>
      <bottom style="medium">
        <color indexed="38"/>
      </bottom>
    </border>
    <border>
      <left style="medium">
        <color indexed="38"/>
      </left>
      <right style="thick">
        <color indexed="38"/>
      </right>
      <top style="medium">
        <color indexed="38"/>
      </top>
      <bottom style="medium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>
        <color indexed="63"/>
      </right>
      <top style="hair">
        <color indexed="38"/>
      </top>
      <bottom style="thick">
        <color indexed="38"/>
      </bottom>
    </border>
    <border>
      <left style="medium">
        <color indexed="38"/>
      </left>
      <right style="thick">
        <color indexed="38"/>
      </right>
      <top style="medium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>
        <color indexed="63"/>
      </bottom>
    </border>
    <border>
      <left style="thick">
        <color indexed="38"/>
      </left>
      <right style="hair">
        <color indexed="38"/>
      </right>
      <top>
        <color indexed="63"/>
      </top>
      <bottom style="hair">
        <color indexed="38"/>
      </bottom>
    </border>
    <border>
      <left style="dotted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dotted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medium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dotted">
        <color indexed="38"/>
      </left>
      <right style="hair">
        <color indexed="38"/>
      </right>
      <top style="hair">
        <color indexed="38"/>
      </top>
      <bottom>
        <color indexed="63"/>
      </bottom>
    </border>
    <border>
      <left style="dotted">
        <color indexed="38"/>
      </left>
      <right style="thick">
        <color indexed="38"/>
      </right>
      <top>
        <color indexed="63"/>
      </top>
      <bottom style="thick">
        <color indexed="38"/>
      </bottom>
    </border>
    <border>
      <left style="thin">
        <color indexed="38"/>
      </left>
      <right>
        <color indexed="63"/>
      </right>
      <top style="medium">
        <color indexed="38"/>
      </top>
      <bottom style="thick">
        <color indexed="38"/>
      </bottom>
    </border>
    <border>
      <left>
        <color indexed="63"/>
      </left>
      <right style="dotted">
        <color indexed="38"/>
      </right>
      <top style="medium">
        <color indexed="38"/>
      </top>
      <bottom style="thick">
        <color indexed="38"/>
      </bottom>
    </border>
    <border>
      <left style="hair">
        <color indexed="38"/>
      </left>
      <right>
        <color indexed="63"/>
      </right>
      <top style="thick">
        <color indexed="38"/>
      </top>
      <bottom style="medium">
        <color indexed="38"/>
      </bottom>
    </border>
    <border>
      <left>
        <color indexed="63"/>
      </left>
      <right style="hair">
        <color indexed="38"/>
      </right>
      <top style="thick">
        <color indexed="38"/>
      </top>
      <bottom style="medium">
        <color indexed="38"/>
      </bottom>
    </border>
    <border>
      <left style="dotted">
        <color indexed="38"/>
      </left>
      <right>
        <color indexed="63"/>
      </right>
      <top style="hair">
        <color indexed="38"/>
      </top>
      <bottom style="thick">
        <color indexed="38"/>
      </bottom>
    </border>
    <border>
      <left>
        <color indexed="63"/>
      </left>
      <right style="hair">
        <color indexed="38"/>
      </right>
      <top style="hair">
        <color indexed="38"/>
      </top>
      <bottom style="thick">
        <color indexed="38"/>
      </bottom>
    </border>
    <border>
      <left>
        <color indexed="63"/>
      </left>
      <right>
        <color indexed="63"/>
      </right>
      <top style="hair">
        <color indexed="38"/>
      </top>
      <bottom style="thick">
        <color indexed="38"/>
      </bottom>
    </border>
    <border>
      <left style="dotted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hair">
        <color indexed="38"/>
      </right>
      <top>
        <color indexed="63"/>
      </top>
      <bottom style="medium">
        <color indexed="38"/>
      </bottom>
    </border>
    <border>
      <left style="hair">
        <color indexed="38"/>
      </left>
      <right>
        <color indexed="63"/>
      </right>
      <top>
        <color indexed="63"/>
      </top>
      <bottom style="medium">
        <color indexed="38"/>
      </bottom>
    </border>
    <border>
      <left style="thin">
        <color indexed="38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38"/>
      </right>
      <top style="medium">
        <color indexed="38"/>
      </top>
      <bottom style="medium">
        <color indexed="38"/>
      </bottom>
    </border>
    <border>
      <left style="hair">
        <color indexed="38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dotted">
        <color indexed="38"/>
      </right>
      <top style="thick">
        <color indexed="38"/>
      </top>
      <bottom style="medium">
        <color indexed="38"/>
      </bottom>
    </border>
    <border>
      <left>
        <color indexed="63"/>
      </left>
      <right>
        <color indexed="63"/>
      </right>
      <top style="thick">
        <color indexed="38"/>
      </top>
      <bottom style="thick">
        <color indexed="38"/>
      </bottom>
    </border>
    <border>
      <left>
        <color indexed="63"/>
      </left>
      <right style="thick">
        <color indexed="38"/>
      </right>
      <top style="thick">
        <color indexed="38"/>
      </top>
      <bottom style="thick">
        <color indexed="38"/>
      </bottom>
    </border>
    <border>
      <left>
        <color indexed="63"/>
      </left>
      <right style="thick">
        <color indexed="38"/>
      </right>
      <top>
        <color indexed="63"/>
      </top>
      <bottom style="thick">
        <color indexed="38"/>
      </bottom>
    </border>
    <border>
      <left style="dotted">
        <color indexed="38"/>
      </left>
      <right style="hair">
        <color indexed="38"/>
      </right>
      <top style="medium">
        <color indexed="38"/>
      </top>
      <bottom style="medium">
        <color indexed="38"/>
      </bottom>
    </border>
    <border>
      <left style="hair">
        <color indexed="38"/>
      </left>
      <right style="hair">
        <color indexed="38"/>
      </right>
      <top style="medium">
        <color indexed="38"/>
      </top>
      <bottom style="medium">
        <color indexed="38"/>
      </bottom>
    </border>
    <border>
      <left style="thick">
        <color indexed="38"/>
      </left>
      <right style="medium">
        <color indexed="38"/>
      </right>
      <top>
        <color indexed="63"/>
      </top>
      <bottom>
        <color indexed="63"/>
      </bottom>
    </border>
    <border>
      <left style="thick">
        <color indexed="38"/>
      </left>
      <right style="medium">
        <color indexed="38"/>
      </right>
      <top>
        <color indexed="63"/>
      </top>
      <bottom style="thick">
        <color indexed="38"/>
      </bottom>
    </border>
    <border>
      <left style="dotted">
        <color indexed="38"/>
      </left>
      <right>
        <color indexed="63"/>
      </right>
      <top style="thick">
        <color indexed="38"/>
      </top>
      <bottom style="medium">
        <color indexed="38"/>
      </bottom>
    </border>
    <border>
      <left>
        <color indexed="63"/>
      </left>
      <right>
        <color indexed="63"/>
      </right>
      <top style="thick">
        <color indexed="38"/>
      </top>
      <bottom style="medium">
        <color indexed="38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hair">
        <color indexed="38"/>
      </left>
      <right>
        <color indexed="63"/>
      </right>
      <top style="thick">
        <color indexed="38"/>
      </top>
      <bottom style="thick">
        <color indexed="38"/>
      </bottom>
    </border>
    <border>
      <left>
        <color indexed="63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thin">
        <color indexed="38"/>
      </left>
      <right>
        <color indexed="63"/>
      </right>
      <top style="thick">
        <color indexed="38"/>
      </top>
      <bottom style="thick">
        <color indexed="38"/>
      </bottom>
    </border>
    <border>
      <left>
        <color indexed="63"/>
      </left>
      <right style="thin">
        <color indexed="38"/>
      </right>
      <top style="thick">
        <color indexed="38"/>
      </top>
      <bottom style="thick">
        <color indexed="38"/>
      </bottom>
    </border>
    <border>
      <left>
        <color indexed="63"/>
      </left>
      <right style="medium">
        <color indexed="38"/>
      </right>
      <top style="thick">
        <color indexed="38"/>
      </top>
      <bottom style="thick">
        <color indexed="38"/>
      </bottom>
    </border>
    <border>
      <left style="dotted">
        <color indexed="38"/>
      </left>
      <right>
        <color indexed="63"/>
      </right>
      <top style="thick">
        <color indexed="38"/>
      </top>
      <bottom style="thick">
        <color indexed="3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2" borderId="0" xfId="20" applyFont="1" applyFill="1" applyBorder="1" applyAlignment="1">
      <alignment horizontal="center" vertical="center"/>
      <protection/>
    </xf>
    <xf numFmtId="0" fontId="6" fillId="2" borderId="0" xfId="20" applyFont="1" applyFill="1" applyBorder="1">
      <alignment/>
      <protection/>
    </xf>
    <xf numFmtId="0" fontId="7" fillId="3" borderId="1" xfId="20" applyFont="1" applyFill="1" applyBorder="1">
      <alignment/>
      <protection/>
    </xf>
    <xf numFmtId="0" fontId="7" fillId="3" borderId="2" xfId="20" applyFont="1" applyFill="1" applyBorder="1">
      <alignment/>
      <protection/>
    </xf>
    <xf numFmtId="0" fontId="7" fillId="3" borderId="3" xfId="20" applyFont="1" applyFill="1" applyBorder="1">
      <alignment/>
      <protection/>
    </xf>
    <xf numFmtId="0" fontId="7" fillId="4" borderId="4" xfId="20" applyFont="1" applyFill="1" applyBorder="1" applyAlignment="1">
      <alignment horizontal="center" vertical="center"/>
      <protection/>
    </xf>
    <xf numFmtId="0" fontId="7" fillId="5" borderId="4" xfId="20" applyFont="1" applyFill="1" applyBorder="1" applyAlignment="1">
      <alignment horizontal="center" vertical="center"/>
      <protection/>
    </xf>
    <xf numFmtId="0" fontId="7" fillId="6" borderId="4" xfId="20" applyFont="1" applyFill="1" applyBorder="1" applyAlignment="1">
      <alignment horizontal="center" vertical="center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>
      <alignment/>
      <protection/>
    </xf>
    <xf numFmtId="0" fontId="7" fillId="7" borderId="7" xfId="20" applyFont="1" applyFill="1" applyBorder="1" applyAlignment="1">
      <alignment horizontal="center" vertical="center"/>
      <protection/>
    </xf>
    <xf numFmtId="0" fontId="7" fillId="3" borderId="8" xfId="20" applyFont="1" applyFill="1" applyBorder="1" applyAlignment="1">
      <alignment horizontal="center" vertical="center"/>
      <protection/>
    </xf>
    <xf numFmtId="0" fontId="7" fillId="3" borderId="9" xfId="20" applyFont="1" applyFill="1" applyBorder="1" applyAlignment="1">
      <alignment horizontal="center" vertical="center"/>
      <protection/>
    </xf>
    <xf numFmtId="0" fontId="7" fillId="3" borderId="10" xfId="20" applyFont="1" applyFill="1" applyBorder="1" applyAlignment="1">
      <alignment horizontal="center" vertical="center"/>
      <protection/>
    </xf>
    <xf numFmtId="3" fontId="7" fillId="3" borderId="11" xfId="20" applyNumberFormat="1" applyFont="1" applyFill="1" applyBorder="1" applyAlignment="1">
      <alignment horizontal="center" vertical="center"/>
      <protection/>
    </xf>
    <xf numFmtId="14" fontId="7" fillId="2" borderId="12" xfId="20" applyNumberFormat="1" applyFont="1" applyFill="1" applyBorder="1" applyAlignment="1">
      <alignment horizontal="left" vertical="center" wrapText="1"/>
      <protection/>
    </xf>
    <xf numFmtId="3" fontId="7" fillId="2" borderId="13" xfId="20" applyNumberFormat="1" applyFont="1" applyFill="1" applyBorder="1" applyAlignment="1">
      <alignment horizontal="right" vertical="center"/>
      <protection/>
    </xf>
    <xf numFmtId="14" fontId="7" fillId="2" borderId="14" xfId="20" applyNumberFormat="1" applyFont="1" applyFill="1" applyBorder="1" applyAlignment="1">
      <alignment horizontal="left" vertical="center" wrapText="1"/>
      <protection/>
    </xf>
    <xf numFmtId="3" fontId="7" fillId="2" borderId="15" xfId="20" applyNumberFormat="1" applyFont="1" applyFill="1" applyBorder="1" applyAlignment="1">
      <alignment horizontal="right" vertical="center"/>
      <protection/>
    </xf>
    <xf numFmtId="3" fontId="7" fillId="2" borderId="15" xfId="0" applyNumberFormat="1" applyFont="1" applyFill="1" applyBorder="1" applyAlignment="1">
      <alignment horizontal="right" vertical="center"/>
    </xf>
    <xf numFmtId="0" fontId="6" fillId="2" borderId="0" xfId="20" applyFont="1" applyFill="1" applyBorder="1" applyAlignment="1">
      <alignment wrapText="1"/>
      <protection/>
    </xf>
    <xf numFmtId="0" fontId="10" fillId="4" borderId="4" xfId="20" applyFont="1" applyFill="1" applyBorder="1" applyAlignment="1">
      <alignment horizontal="center" vertical="center"/>
      <protection/>
    </xf>
    <xf numFmtId="0" fontId="10" fillId="5" borderId="4" xfId="20" applyFont="1" applyFill="1" applyBorder="1" applyAlignment="1">
      <alignment horizontal="center" vertical="center"/>
      <protection/>
    </xf>
    <xf numFmtId="0" fontId="10" fillId="6" borderId="4" xfId="20" applyFont="1" applyFill="1" applyBorder="1" applyAlignment="1">
      <alignment horizontal="center" vertical="center"/>
      <protection/>
    </xf>
    <xf numFmtId="0" fontId="10" fillId="7" borderId="4" xfId="20" applyFont="1" applyFill="1" applyBorder="1" applyAlignment="1">
      <alignment horizontal="center" vertical="center"/>
      <protection/>
    </xf>
    <xf numFmtId="0" fontId="10" fillId="7" borderId="7" xfId="20" applyFont="1" applyFill="1" applyBorder="1" applyAlignment="1">
      <alignment horizontal="center" vertical="center"/>
      <protection/>
    </xf>
    <xf numFmtId="0" fontId="6" fillId="4" borderId="16" xfId="20" applyFont="1" applyFill="1" applyBorder="1">
      <alignment/>
      <protection/>
    </xf>
    <xf numFmtId="0" fontId="6" fillId="5" borderId="17" xfId="20" applyFont="1" applyFill="1" applyBorder="1">
      <alignment/>
      <protection/>
    </xf>
    <xf numFmtId="0" fontId="5" fillId="4" borderId="16" xfId="20" applyFont="1" applyFill="1" applyBorder="1" applyAlignment="1">
      <alignment horizontal="center" vertical="center"/>
      <protection/>
    </xf>
    <xf numFmtId="0" fontId="5" fillId="5" borderId="17" xfId="20" applyFont="1" applyFill="1" applyBorder="1" applyAlignment="1">
      <alignment horizontal="center" vertical="center"/>
      <protection/>
    </xf>
    <xf numFmtId="3" fontId="6" fillId="2" borderId="18" xfId="0" applyNumberFormat="1" applyFont="1" applyFill="1" applyBorder="1" applyAlignment="1">
      <alignment horizontal="right" vertical="center"/>
    </xf>
    <xf numFmtId="0" fontId="6" fillId="3" borderId="19" xfId="20" applyFont="1" applyFill="1" applyBorder="1" applyAlignment="1">
      <alignment horizontal="center"/>
      <protection/>
    </xf>
    <xf numFmtId="3" fontId="7" fillId="3" borderId="8" xfId="20" applyNumberFormat="1" applyFont="1" applyFill="1" applyBorder="1" applyAlignment="1">
      <alignment horizontal="center" vertical="center"/>
      <protection/>
    </xf>
    <xf numFmtId="3" fontId="8" fillId="3" borderId="20" xfId="20" applyNumberFormat="1" applyFont="1" applyFill="1" applyBorder="1" applyAlignment="1">
      <alignment horizontal="center" vertical="center"/>
      <protection/>
    </xf>
    <xf numFmtId="0" fontId="6" fillId="3" borderId="21" xfId="20" applyFont="1" applyFill="1" applyBorder="1" applyAlignment="1">
      <alignment horizontal="center" vertical="center"/>
      <protection/>
    </xf>
    <xf numFmtId="3" fontId="7" fillId="2" borderId="22" xfId="20" applyNumberFormat="1" applyFont="1" applyFill="1" applyBorder="1" applyAlignment="1">
      <alignment horizontal="right" vertical="center"/>
      <protection/>
    </xf>
    <xf numFmtId="0" fontId="8" fillId="3" borderId="19" xfId="0" applyFont="1" applyFill="1" applyBorder="1" applyAlignment="1">
      <alignment shrinkToFit="1"/>
    </xf>
    <xf numFmtId="0" fontId="6" fillId="3" borderId="23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3" fontId="13" fillId="3" borderId="24" xfId="0" applyNumberFormat="1" applyFont="1" applyFill="1" applyBorder="1" applyAlignment="1">
      <alignment vertical="center"/>
    </xf>
    <xf numFmtId="0" fontId="6" fillId="3" borderId="25" xfId="20" applyFont="1" applyFill="1" applyBorder="1" applyAlignment="1">
      <alignment horizontal="center"/>
      <protection/>
    </xf>
    <xf numFmtId="3" fontId="7" fillId="2" borderId="26" xfId="20" applyNumberFormat="1" applyFont="1" applyFill="1" applyBorder="1" applyAlignment="1">
      <alignment horizontal="right" vertical="center"/>
      <protection/>
    </xf>
    <xf numFmtId="0" fontId="10" fillId="4" borderId="27" xfId="20" applyFont="1" applyFill="1" applyBorder="1" applyAlignment="1">
      <alignment horizontal="center" vertical="center"/>
      <protection/>
    </xf>
    <xf numFmtId="3" fontId="6" fillId="2" borderId="28" xfId="20" applyNumberFormat="1" applyFont="1" applyFill="1" applyBorder="1" applyAlignment="1">
      <alignment horizontal="right" vertical="center"/>
      <protection/>
    </xf>
    <xf numFmtId="0" fontId="6" fillId="2" borderId="29" xfId="20" applyFont="1" applyFill="1" applyBorder="1" applyAlignment="1">
      <alignment horizontal="right" vertical="center"/>
      <protection/>
    </xf>
    <xf numFmtId="3" fontId="6" fillId="2" borderId="30" xfId="20" applyNumberFormat="1" applyFont="1" applyFill="1" applyBorder="1" applyAlignment="1">
      <alignment horizontal="right" vertical="center"/>
      <protection/>
    </xf>
    <xf numFmtId="0" fontId="6" fillId="2" borderId="18" xfId="20" applyFont="1" applyFill="1" applyBorder="1" applyAlignment="1">
      <alignment horizontal="right" vertical="center"/>
      <protection/>
    </xf>
    <xf numFmtId="3" fontId="6" fillId="2" borderId="31" xfId="20" applyNumberFormat="1" applyFont="1" applyFill="1" applyBorder="1" applyAlignment="1">
      <alignment horizontal="right" vertical="center"/>
      <protection/>
    </xf>
    <xf numFmtId="0" fontId="7" fillId="7" borderId="32" xfId="20" applyFont="1" applyFill="1" applyBorder="1" applyAlignment="1">
      <alignment horizontal="center" vertical="center"/>
      <protection/>
    </xf>
    <xf numFmtId="0" fontId="7" fillId="3" borderId="20" xfId="20" applyFont="1" applyFill="1" applyBorder="1" applyAlignment="1">
      <alignment horizontal="center" vertical="center"/>
      <protection/>
    </xf>
    <xf numFmtId="0" fontId="7" fillId="3" borderId="33" xfId="20" applyFont="1" applyFill="1" applyBorder="1">
      <alignment/>
      <protection/>
    </xf>
    <xf numFmtId="0" fontId="7" fillId="4" borderId="34" xfId="20" applyFont="1" applyFill="1" applyBorder="1" applyAlignment="1">
      <alignment horizontal="center" vertical="center"/>
      <protection/>
    </xf>
    <xf numFmtId="0" fontId="7" fillId="3" borderId="35" xfId="20" applyFont="1" applyFill="1" applyBorder="1" applyAlignment="1">
      <alignment horizontal="center" vertical="center"/>
      <protection/>
    </xf>
    <xf numFmtId="3" fontId="7" fillId="2" borderId="36" xfId="20" applyNumberFormat="1" applyFont="1" applyFill="1" applyBorder="1" applyAlignment="1">
      <alignment horizontal="right" vertical="center"/>
      <protection/>
    </xf>
    <xf numFmtId="3" fontId="7" fillId="2" borderId="37" xfId="20" applyNumberFormat="1" applyFont="1" applyFill="1" applyBorder="1" applyAlignment="1">
      <alignment horizontal="right" vertical="center"/>
      <protection/>
    </xf>
    <xf numFmtId="3" fontId="7" fillId="2" borderId="37" xfId="0" applyNumberFormat="1" applyFont="1" applyFill="1" applyBorder="1" applyAlignment="1">
      <alignment horizontal="right" vertical="center"/>
    </xf>
    <xf numFmtId="3" fontId="8" fillId="3" borderId="38" xfId="20" applyNumberFormat="1" applyFont="1" applyFill="1" applyBorder="1" applyAlignment="1">
      <alignment horizontal="center" vertical="center"/>
      <protection/>
    </xf>
    <xf numFmtId="3" fontId="7" fillId="3" borderId="39" xfId="20" applyNumberFormat="1" applyFont="1" applyFill="1" applyBorder="1" applyAlignment="1">
      <alignment horizontal="center" vertical="center"/>
      <protection/>
    </xf>
    <xf numFmtId="0" fontId="12" fillId="3" borderId="40" xfId="20" applyFont="1" applyFill="1" applyBorder="1" applyAlignment="1">
      <alignment horizontal="left" vertical="center" wrapText="1"/>
      <protection/>
    </xf>
    <xf numFmtId="0" fontId="12" fillId="3" borderId="25" xfId="20" applyFont="1" applyFill="1" applyBorder="1" applyAlignment="1">
      <alignment horizontal="left" vertical="center" wrapText="1"/>
      <protection/>
    </xf>
    <xf numFmtId="0" fontId="6" fillId="3" borderId="41" xfId="20" applyFont="1" applyFill="1" applyBorder="1" applyAlignment="1">
      <alignment/>
      <protection/>
    </xf>
    <xf numFmtId="0" fontId="8" fillId="3" borderId="0" xfId="0" applyFont="1" applyFill="1" applyBorder="1" applyAlignment="1">
      <alignment shrinkToFit="1"/>
    </xf>
    <xf numFmtId="0" fontId="6" fillId="3" borderId="3" xfId="20" applyFont="1" applyFill="1" applyBorder="1" applyAlignment="1">
      <alignment/>
      <protection/>
    </xf>
    <xf numFmtId="3" fontId="11" fillId="3" borderId="42" xfId="0" applyNumberFormat="1" applyFont="1" applyFill="1" applyBorder="1" applyAlignment="1">
      <alignment vertical="center"/>
    </xf>
    <xf numFmtId="0" fontId="8" fillId="3" borderId="43" xfId="20" applyFont="1" applyFill="1" applyBorder="1" applyAlignment="1">
      <alignment vertical="center" wrapText="1"/>
      <protection/>
    </xf>
    <xf numFmtId="0" fontId="8" fillId="3" borderId="5" xfId="20" applyFont="1" applyFill="1" applyBorder="1" applyAlignment="1">
      <alignment vertical="center" wrapText="1"/>
      <protection/>
    </xf>
    <xf numFmtId="0" fontId="8" fillId="3" borderId="44" xfId="20" applyFont="1" applyFill="1" applyBorder="1" applyAlignment="1">
      <alignment vertical="center" wrapText="1"/>
      <protection/>
    </xf>
    <xf numFmtId="0" fontId="12" fillId="3" borderId="45" xfId="20" applyFont="1" applyFill="1" applyBorder="1" applyAlignment="1">
      <alignment vertical="center" wrapText="1"/>
      <protection/>
    </xf>
    <xf numFmtId="3" fontId="6" fillId="3" borderId="46" xfId="0" applyNumberFormat="1" applyFont="1" applyFill="1" applyBorder="1" applyAlignment="1">
      <alignment horizontal="center" vertical="center"/>
    </xf>
    <xf numFmtId="0" fontId="15" fillId="3" borderId="45" xfId="20" applyFont="1" applyFill="1" applyBorder="1" applyAlignment="1">
      <alignment vertical="center" wrapText="1"/>
      <protection/>
    </xf>
    <xf numFmtId="0" fontId="6" fillId="3" borderId="47" xfId="20" applyFont="1" applyFill="1" applyBorder="1" applyAlignment="1">
      <alignment/>
      <protection/>
    </xf>
    <xf numFmtId="0" fontId="8" fillId="3" borderId="48" xfId="0" applyFont="1" applyFill="1" applyBorder="1" applyAlignment="1">
      <alignment shrinkToFit="1"/>
    </xf>
    <xf numFmtId="0" fontId="6" fillId="3" borderId="49" xfId="20" applyFont="1" applyFill="1" applyBorder="1" applyAlignment="1">
      <alignment/>
      <protection/>
    </xf>
    <xf numFmtId="3" fontId="11" fillId="3" borderId="50" xfId="0" applyNumberFormat="1" applyFont="1" applyFill="1" applyBorder="1" applyAlignment="1">
      <alignment vertical="center"/>
    </xf>
    <xf numFmtId="0" fontId="6" fillId="2" borderId="51" xfId="20" applyFont="1" applyFill="1" applyBorder="1" applyAlignment="1">
      <alignment horizontal="right" vertical="center"/>
      <protection/>
    </xf>
    <xf numFmtId="0" fontId="6" fillId="2" borderId="52" xfId="20" applyFont="1" applyFill="1" applyBorder="1" applyAlignment="1">
      <alignment horizontal="right" vertical="center"/>
      <protection/>
    </xf>
    <xf numFmtId="3" fontId="6" fillId="2" borderId="52" xfId="0" applyNumberFormat="1" applyFont="1" applyFill="1" applyBorder="1" applyAlignment="1">
      <alignment horizontal="right" vertical="center"/>
    </xf>
    <xf numFmtId="0" fontId="6" fillId="3" borderId="53" xfId="20" applyFont="1" applyFill="1" applyBorder="1" applyAlignment="1">
      <alignment horizontal="center" vertical="center"/>
      <protection/>
    </xf>
    <xf numFmtId="0" fontId="6" fillId="3" borderId="54" xfId="20" applyFont="1" applyFill="1" applyBorder="1" applyAlignment="1">
      <alignment horizontal="center"/>
      <protection/>
    </xf>
    <xf numFmtId="3" fontId="6" fillId="2" borderId="55" xfId="20" applyNumberFormat="1" applyFont="1" applyFill="1" applyBorder="1" applyAlignment="1">
      <alignment horizontal="right" vertical="center"/>
      <protection/>
    </xf>
    <xf numFmtId="3" fontId="6" fillId="2" borderId="56" xfId="20" applyNumberFormat="1" applyFont="1" applyFill="1" applyBorder="1" applyAlignment="1">
      <alignment horizontal="right" vertical="center"/>
      <protection/>
    </xf>
    <xf numFmtId="3" fontId="6" fillId="2" borderId="57" xfId="20" applyNumberFormat="1" applyFont="1" applyFill="1" applyBorder="1" applyAlignment="1">
      <alignment horizontal="right" vertical="center"/>
      <protection/>
    </xf>
    <xf numFmtId="0" fontId="12" fillId="3" borderId="58" xfId="20" applyFont="1" applyFill="1" applyBorder="1" applyAlignment="1">
      <alignment horizontal="left" vertical="center" wrapText="1"/>
      <protection/>
    </xf>
    <xf numFmtId="0" fontId="5" fillId="4" borderId="59" xfId="20" applyFont="1" applyFill="1" applyBorder="1" applyAlignment="1">
      <alignment horizontal="center" vertical="center"/>
      <protection/>
    </xf>
    <xf numFmtId="0" fontId="6" fillId="3" borderId="60" xfId="20" applyFont="1" applyFill="1" applyBorder="1" applyAlignment="1">
      <alignment horizontal="center"/>
      <protection/>
    </xf>
    <xf numFmtId="0" fontId="6" fillId="4" borderId="59" xfId="20" applyFont="1" applyFill="1" applyBorder="1">
      <alignment/>
      <protection/>
    </xf>
    <xf numFmtId="0" fontId="6" fillId="3" borderId="61" xfId="20" applyFont="1" applyFill="1" applyBorder="1" applyAlignment="1">
      <alignment horizontal="center"/>
      <protection/>
    </xf>
    <xf numFmtId="3" fontId="6" fillId="2" borderId="62" xfId="20" applyNumberFormat="1" applyFont="1" applyFill="1" applyBorder="1" applyAlignment="1">
      <alignment horizontal="right" vertical="center"/>
      <protection/>
    </xf>
    <xf numFmtId="3" fontId="6" fillId="2" borderId="63" xfId="20" applyNumberFormat="1" applyFont="1" applyFill="1" applyBorder="1" applyAlignment="1">
      <alignment horizontal="right" vertical="center"/>
      <protection/>
    </xf>
    <xf numFmtId="14" fontId="7" fillId="2" borderId="64" xfId="20" applyNumberFormat="1" applyFont="1" applyFill="1" applyBorder="1" applyAlignment="1">
      <alignment horizontal="left" vertical="center" wrapText="1"/>
      <protection/>
    </xf>
    <xf numFmtId="3" fontId="7" fillId="2" borderId="65" xfId="20" applyNumberFormat="1" applyFont="1" applyFill="1" applyBorder="1" applyAlignment="1">
      <alignment horizontal="right" vertical="center"/>
      <protection/>
    </xf>
    <xf numFmtId="3" fontId="7" fillId="2" borderId="66" xfId="20" applyNumberFormat="1" applyFont="1" applyFill="1" applyBorder="1" applyAlignment="1">
      <alignment horizontal="right" vertical="center"/>
      <protection/>
    </xf>
    <xf numFmtId="3" fontId="7" fillId="2" borderId="39" xfId="20" applyNumberFormat="1" applyFont="1" applyFill="1" applyBorder="1" applyAlignment="1">
      <alignment horizontal="right" vertical="center"/>
      <protection/>
    </xf>
    <xf numFmtId="3" fontId="6" fillId="2" borderId="67" xfId="20" applyNumberFormat="1" applyFont="1" applyFill="1" applyBorder="1" applyAlignment="1">
      <alignment horizontal="right" vertical="center"/>
      <protection/>
    </xf>
    <xf numFmtId="0" fontId="6" fillId="2" borderId="0" xfId="20" applyNumberFormat="1" applyFont="1" applyFill="1" applyBorder="1">
      <alignment/>
      <protection/>
    </xf>
    <xf numFmtId="0" fontId="10" fillId="5" borderId="4" xfId="20" applyNumberFormat="1" applyFont="1" applyFill="1" applyBorder="1" applyAlignment="1">
      <alignment horizontal="center" vertical="center"/>
      <protection/>
    </xf>
    <xf numFmtId="0" fontId="7" fillId="3" borderId="2" xfId="20" applyNumberFormat="1" applyFont="1" applyFill="1" applyBorder="1">
      <alignment/>
      <protection/>
    </xf>
    <xf numFmtId="0" fontId="7" fillId="5" borderId="4" xfId="20" applyNumberFormat="1" applyFont="1" applyFill="1" applyBorder="1" applyAlignment="1">
      <alignment horizontal="center" vertical="center"/>
      <protection/>
    </xf>
    <xf numFmtId="0" fontId="7" fillId="3" borderId="8" xfId="20" applyNumberFormat="1" applyFont="1" applyFill="1" applyBorder="1" applyAlignment="1">
      <alignment horizontal="center" vertical="center"/>
      <protection/>
    </xf>
    <xf numFmtId="0" fontId="10" fillId="4" borderId="27" xfId="20" applyNumberFormat="1" applyFont="1" applyFill="1" applyBorder="1" applyAlignment="1">
      <alignment horizontal="center" vertical="center"/>
      <protection/>
    </xf>
    <xf numFmtId="0" fontId="10" fillId="6" borderId="4" xfId="20" applyNumberFormat="1" applyFont="1" applyFill="1" applyBorder="1" applyAlignment="1">
      <alignment horizontal="center" vertical="center"/>
      <protection/>
    </xf>
    <xf numFmtId="0" fontId="10" fillId="7" borderId="4" xfId="20" applyNumberFormat="1" applyFont="1" applyFill="1" applyBorder="1" applyAlignment="1">
      <alignment horizontal="center" vertical="center"/>
      <protection/>
    </xf>
    <xf numFmtId="0" fontId="10" fillId="4" borderId="4" xfId="20" applyNumberFormat="1" applyFont="1" applyFill="1" applyBorder="1" applyAlignment="1">
      <alignment horizontal="center" vertical="center"/>
      <protection/>
    </xf>
    <xf numFmtId="0" fontId="10" fillId="7" borderId="7" xfId="20" applyNumberFormat="1" applyFont="1" applyFill="1" applyBorder="1" applyAlignment="1">
      <alignment horizontal="center" vertical="center"/>
      <protection/>
    </xf>
    <xf numFmtId="0" fontId="7" fillId="3" borderId="1" xfId="20" applyNumberFormat="1" applyFont="1" applyFill="1" applyBorder="1">
      <alignment/>
      <protection/>
    </xf>
    <xf numFmtId="0" fontId="7" fillId="3" borderId="3" xfId="20" applyNumberFormat="1" applyFont="1" applyFill="1" applyBorder="1">
      <alignment/>
      <protection/>
    </xf>
    <xf numFmtId="0" fontId="7" fillId="3" borderId="33" xfId="20" applyNumberFormat="1" applyFont="1" applyFill="1" applyBorder="1">
      <alignment/>
      <protection/>
    </xf>
    <xf numFmtId="0" fontId="7" fillId="3" borderId="6" xfId="20" applyNumberFormat="1" applyFont="1" applyFill="1" applyBorder="1">
      <alignment/>
      <protection/>
    </xf>
    <xf numFmtId="0" fontId="7" fillId="4" borderId="4" xfId="20" applyNumberFormat="1" applyFont="1" applyFill="1" applyBorder="1" applyAlignment="1">
      <alignment horizontal="center" vertical="center"/>
      <protection/>
    </xf>
    <xf numFmtId="0" fontId="7" fillId="6" borderId="4" xfId="20" applyNumberFormat="1" applyFont="1" applyFill="1" applyBorder="1" applyAlignment="1">
      <alignment horizontal="center" vertical="center"/>
      <protection/>
    </xf>
    <xf numFmtId="0" fontId="7" fillId="7" borderId="32" xfId="20" applyNumberFormat="1" applyFont="1" applyFill="1" applyBorder="1" applyAlignment="1">
      <alignment horizontal="center" vertical="center"/>
      <protection/>
    </xf>
    <xf numFmtId="0" fontId="7" fillId="4" borderId="34" xfId="20" applyNumberFormat="1" applyFont="1" applyFill="1" applyBorder="1" applyAlignment="1">
      <alignment horizontal="center" vertical="center"/>
      <protection/>
    </xf>
    <xf numFmtId="0" fontId="7" fillId="7" borderId="7" xfId="20" applyNumberFormat="1" applyFont="1" applyFill="1" applyBorder="1" applyAlignment="1">
      <alignment horizontal="center" vertical="center"/>
      <protection/>
    </xf>
    <xf numFmtId="0" fontId="7" fillId="3" borderId="9" xfId="20" applyNumberFormat="1" applyFont="1" applyFill="1" applyBorder="1" applyAlignment="1">
      <alignment horizontal="center" vertical="center"/>
      <protection/>
    </xf>
    <xf numFmtId="0" fontId="7" fillId="3" borderId="20" xfId="20" applyNumberFormat="1" applyFont="1" applyFill="1" applyBorder="1" applyAlignment="1">
      <alignment horizontal="center" vertical="center"/>
      <protection/>
    </xf>
    <xf numFmtId="0" fontId="7" fillId="3" borderId="35" xfId="20" applyNumberFormat="1" applyFont="1" applyFill="1" applyBorder="1" applyAlignment="1">
      <alignment horizontal="center" vertical="center"/>
      <protection/>
    </xf>
    <xf numFmtId="0" fontId="7" fillId="3" borderId="10" xfId="20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14" fontId="7" fillId="2" borderId="68" xfId="20" applyNumberFormat="1" applyFont="1" applyFill="1" applyBorder="1" applyAlignment="1">
      <alignment horizontal="left" vertical="center" wrapText="1"/>
      <protection/>
    </xf>
    <xf numFmtId="14" fontId="7" fillId="2" borderId="69" xfId="20" applyNumberFormat="1" applyFont="1" applyFill="1" applyBorder="1" applyAlignment="1">
      <alignment horizontal="left" vertical="center" wrapText="1"/>
      <protection/>
    </xf>
    <xf numFmtId="0" fontId="6" fillId="3" borderId="19" xfId="20" applyFont="1" applyFill="1" applyBorder="1" applyAlignment="1">
      <alignment horizontal="center" vertical="center"/>
      <protection/>
    </xf>
    <xf numFmtId="0" fontId="6" fillId="3" borderId="46" xfId="20" applyFont="1" applyFill="1" applyBorder="1" applyAlignment="1">
      <alignment horizontal="center" vertical="center"/>
      <protection/>
    </xf>
    <xf numFmtId="3" fontId="6" fillId="3" borderId="70" xfId="0" applyNumberFormat="1" applyFont="1" applyFill="1" applyBorder="1" applyAlignment="1">
      <alignment horizontal="center" vertical="center"/>
    </xf>
    <xf numFmtId="3" fontId="7" fillId="2" borderId="32" xfId="20" applyNumberFormat="1" applyFont="1" applyFill="1" applyBorder="1" applyAlignment="1">
      <alignment horizontal="right" vertical="center"/>
      <protection/>
    </xf>
    <xf numFmtId="3" fontId="7" fillId="2" borderId="38" xfId="20" applyNumberFormat="1" applyFont="1" applyFill="1" applyBorder="1" applyAlignment="1">
      <alignment horizontal="right" vertical="center"/>
      <protection/>
    </xf>
    <xf numFmtId="3" fontId="7" fillId="2" borderId="71" xfId="20" applyNumberFormat="1" applyFont="1" applyFill="1" applyBorder="1" applyAlignment="1">
      <alignment horizontal="right" vertical="center"/>
      <protection/>
    </xf>
    <xf numFmtId="3" fontId="7" fillId="2" borderId="72" xfId="20" applyNumberFormat="1" applyFont="1" applyFill="1" applyBorder="1" applyAlignment="1">
      <alignment horizontal="right" vertical="center"/>
      <protection/>
    </xf>
    <xf numFmtId="14" fontId="7" fillId="2" borderId="73" xfId="20" applyNumberFormat="1" applyFont="1" applyFill="1" applyBorder="1" applyAlignment="1">
      <alignment horizontal="left" vertical="center" wrapText="1"/>
      <protection/>
    </xf>
    <xf numFmtId="3" fontId="7" fillId="2" borderId="74" xfId="20" applyNumberFormat="1" applyFont="1" applyFill="1" applyBorder="1" applyAlignment="1">
      <alignment horizontal="right" vertical="center"/>
      <protection/>
    </xf>
    <xf numFmtId="3" fontId="7" fillId="2" borderId="75" xfId="20" applyNumberFormat="1" applyFont="1" applyFill="1" applyBorder="1" applyAlignment="1">
      <alignment horizontal="right" vertical="center"/>
      <protection/>
    </xf>
    <xf numFmtId="0" fontId="6" fillId="3" borderId="70" xfId="20" applyFont="1" applyFill="1" applyBorder="1" applyAlignment="1">
      <alignment horizontal="center" vertical="center"/>
      <protection/>
    </xf>
    <xf numFmtId="0" fontId="6" fillId="3" borderId="76" xfId="20" applyFont="1" applyFill="1" applyBorder="1" applyAlignment="1">
      <alignment horizontal="center" vertical="center"/>
      <protection/>
    </xf>
    <xf numFmtId="3" fontId="8" fillId="3" borderId="11" xfId="20" applyNumberFormat="1" applyFont="1" applyFill="1" applyBorder="1" applyAlignment="1">
      <alignment horizontal="center" vertical="center"/>
      <protection/>
    </xf>
    <xf numFmtId="3" fontId="6" fillId="2" borderId="0" xfId="20" applyNumberFormat="1" applyFont="1" applyFill="1" applyBorder="1">
      <alignment/>
      <protection/>
    </xf>
    <xf numFmtId="3" fontId="11" fillId="3" borderId="77" xfId="0" applyNumberFormat="1" applyFont="1" applyFill="1" applyBorder="1" applyAlignment="1">
      <alignment horizontal="center" vertical="center"/>
    </xf>
    <xf numFmtId="3" fontId="11" fillId="3" borderId="78" xfId="0" applyNumberFormat="1" applyFont="1" applyFill="1" applyBorder="1" applyAlignment="1">
      <alignment horizontal="center" vertical="center"/>
    </xf>
    <xf numFmtId="0" fontId="7" fillId="6" borderId="79" xfId="20" applyFont="1" applyFill="1" applyBorder="1" applyAlignment="1">
      <alignment horizontal="center" vertical="center"/>
      <protection/>
    </xf>
    <xf numFmtId="0" fontId="6" fillId="0" borderId="80" xfId="0" applyFont="1" applyBorder="1" applyAlignment="1">
      <alignment horizontal="center" vertical="center"/>
    </xf>
    <xf numFmtId="3" fontId="7" fillId="3" borderId="81" xfId="20" applyNumberFormat="1" applyFont="1" applyFill="1" applyBorder="1" applyAlignment="1">
      <alignment horizontal="center" vertical="center"/>
      <protection/>
    </xf>
    <xf numFmtId="3" fontId="7" fillId="3" borderId="82" xfId="20" applyNumberFormat="1" applyFont="1" applyFill="1" applyBorder="1" applyAlignment="1">
      <alignment horizontal="center" vertical="center"/>
      <protection/>
    </xf>
    <xf numFmtId="3" fontId="7" fillId="3" borderId="66" xfId="20" applyNumberFormat="1" applyFont="1" applyFill="1" applyBorder="1" applyAlignment="1">
      <alignment horizontal="center" vertical="center"/>
      <protection/>
    </xf>
    <xf numFmtId="3" fontId="7" fillId="3" borderId="83" xfId="20" applyNumberFormat="1" applyFont="1" applyFill="1" applyBorder="1" applyAlignment="1">
      <alignment horizontal="center" vertical="center"/>
      <protection/>
    </xf>
    <xf numFmtId="0" fontId="7" fillId="4" borderId="84" xfId="20" applyFont="1" applyFill="1" applyBorder="1" applyAlignment="1">
      <alignment horizontal="center" vertical="center"/>
      <protection/>
    </xf>
    <xf numFmtId="0" fontId="6" fillId="0" borderId="85" xfId="0" applyFont="1" applyBorder="1" applyAlignment="1">
      <alignment horizontal="center" vertical="center"/>
    </xf>
    <xf numFmtId="0" fontId="7" fillId="5" borderId="86" xfId="20" applyFont="1" applyFill="1" applyBorder="1" applyAlignment="1">
      <alignment horizontal="center" vertical="center"/>
      <protection/>
    </xf>
    <xf numFmtId="0" fontId="7" fillId="5" borderId="85" xfId="20" applyFont="1" applyFill="1" applyBorder="1" applyAlignment="1">
      <alignment horizontal="center" vertical="center"/>
      <protection/>
    </xf>
    <xf numFmtId="0" fontId="8" fillId="3" borderId="87" xfId="0" applyFont="1" applyFill="1" applyBorder="1" applyAlignment="1">
      <alignment horizontal="center" shrinkToFit="1"/>
    </xf>
    <xf numFmtId="0" fontId="8" fillId="3" borderId="88" xfId="0" applyFont="1" applyFill="1" applyBorder="1" applyAlignment="1">
      <alignment horizontal="center" shrinkToFit="1"/>
    </xf>
    <xf numFmtId="0" fontId="6" fillId="7" borderId="89" xfId="20" applyFont="1" applyFill="1" applyBorder="1" applyAlignment="1">
      <alignment horizontal="center"/>
      <protection/>
    </xf>
    <xf numFmtId="0" fontId="6" fillId="7" borderId="88" xfId="20" applyFont="1" applyFill="1" applyBorder="1" applyAlignment="1">
      <alignment horizontal="center"/>
      <protection/>
    </xf>
    <xf numFmtId="0" fontId="7" fillId="6" borderId="86" xfId="20" applyFont="1" applyFill="1" applyBorder="1" applyAlignment="1">
      <alignment horizontal="center" vertical="center"/>
      <protection/>
    </xf>
    <xf numFmtId="0" fontId="9" fillId="3" borderId="16" xfId="20" applyFont="1" applyFill="1" applyBorder="1" applyAlignment="1">
      <alignment horizontal="left" vertical="center" wrapText="1"/>
      <protection/>
    </xf>
    <xf numFmtId="0" fontId="9" fillId="3" borderId="90" xfId="20" applyFont="1" applyFill="1" applyBorder="1" applyAlignment="1">
      <alignment horizontal="left" vertical="center" wrapText="1"/>
      <protection/>
    </xf>
    <xf numFmtId="0" fontId="6" fillId="7" borderId="79" xfId="20" applyFont="1" applyFill="1" applyBorder="1" applyAlignment="1">
      <alignment horizontal="center"/>
      <protection/>
    </xf>
    <xf numFmtId="0" fontId="6" fillId="7" borderId="91" xfId="20" applyFont="1" applyFill="1" applyBorder="1" applyAlignment="1">
      <alignment horizontal="center"/>
      <protection/>
    </xf>
    <xf numFmtId="0" fontId="10" fillId="3" borderId="92" xfId="0" applyFont="1" applyFill="1" applyBorder="1" applyAlignment="1">
      <alignment horizontal="center" vertical="center"/>
    </xf>
    <xf numFmtId="0" fontId="10" fillId="3" borderId="93" xfId="0" applyFont="1" applyFill="1" applyBorder="1" applyAlignment="1">
      <alignment horizontal="center" vertical="center"/>
    </xf>
    <xf numFmtId="0" fontId="6" fillId="3" borderId="45" xfId="20" applyFont="1" applyFill="1" applyBorder="1" applyAlignment="1">
      <alignment horizontal="center"/>
      <protection/>
    </xf>
    <xf numFmtId="0" fontId="6" fillId="3" borderId="94" xfId="20" applyFont="1" applyFill="1" applyBorder="1" applyAlignment="1">
      <alignment horizontal="center"/>
      <protection/>
    </xf>
    <xf numFmtId="0" fontId="8" fillId="3" borderId="95" xfId="20" applyFont="1" applyFill="1" applyBorder="1" applyAlignment="1">
      <alignment/>
      <protection/>
    </xf>
    <xf numFmtId="0" fontId="11" fillId="3" borderId="96" xfId="0" applyFont="1" applyFill="1" applyBorder="1" applyAlignment="1">
      <alignment/>
    </xf>
    <xf numFmtId="0" fontId="8" fillId="3" borderId="96" xfId="20" applyFont="1" applyFill="1" applyBorder="1" applyAlignment="1">
      <alignment/>
      <protection/>
    </xf>
    <xf numFmtId="0" fontId="11" fillId="3" borderId="89" xfId="0" applyFont="1" applyFill="1" applyBorder="1" applyAlignment="1">
      <alignment/>
    </xf>
    <xf numFmtId="0" fontId="7" fillId="3" borderId="97" xfId="20" applyFont="1" applyFill="1" applyBorder="1" applyAlignment="1">
      <alignment horizontal="center" vertical="center" wrapText="1"/>
      <protection/>
    </xf>
    <xf numFmtId="0" fontId="7" fillId="3" borderId="98" xfId="20" applyFont="1" applyFill="1" applyBorder="1" applyAlignment="1">
      <alignment horizontal="center" vertical="center" wrapText="1"/>
      <protection/>
    </xf>
    <xf numFmtId="0" fontId="7" fillId="4" borderId="99" xfId="20" applyFont="1" applyFill="1" applyBorder="1" applyAlignment="1">
      <alignment horizontal="center" vertical="center"/>
      <protection/>
    </xf>
    <xf numFmtId="0" fontId="7" fillId="5" borderId="79" xfId="20" applyFont="1" applyFill="1" applyBorder="1" applyAlignment="1">
      <alignment horizontal="center" vertical="center"/>
      <protection/>
    </xf>
    <xf numFmtId="0" fontId="7" fillId="5" borderId="80" xfId="20" applyFont="1" applyFill="1" applyBorder="1" applyAlignment="1">
      <alignment horizontal="center" vertical="center"/>
      <protection/>
    </xf>
    <xf numFmtId="0" fontId="6" fillId="7" borderId="100" xfId="20" applyFont="1" applyFill="1" applyBorder="1" applyAlignment="1">
      <alignment horizontal="center"/>
      <protection/>
    </xf>
    <xf numFmtId="0" fontId="8" fillId="3" borderId="101" xfId="0" applyFont="1" applyFill="1" applyBorder="1" applyAlignment="1">
      <alignment horizontal="center" shrinkToFit="1"/>
    </xf>
    <xf numFmtId="0" fontId="6" fillId="7" borderId="101" xfId="20" applyFont="1" applyFill="1" applyBorder="1" applyAlignment="1">
      <alignment horizontal="center"/>
      <protection/>
    </xf>
    <xf numFmtId="3" fontId="11" fillId="3" borderId="42" xfId="0" applyNumberFormat="1" applyFont="1" applyFill="1" applyBorder="1" applyAlignment="1">
      <alignment horizontal="center" vertical="center"/>
    </xf>
    <xf numFmtId="3" fontId="15" fillId="3" borderId="81" xfId="20" applyNumberFormat="1" applyFont="1" applyFill="1" applyBorder="1" applyAlignment="1">
      <alignment horizontal="center" vertical="center"/>
      <protection/>
    </xf>
    <xf numFmtId="3" fontId="15" fillId="3" borderId="83" xfId="20" applyNumberFormat="1" applyFont="1" applyFill="1" applyBorder="1" applyAlignment="1">
      <alignment horizontal="center" vertical="center"/>
      <protection/>
    </xf>
    <xf numFmtId="3" fontId="15" fillId="3" borderId="102" xfId="20" applyNumberFormat="1" applyFont="1" applyFill="1" applyBorder="1" applyAlignment="1">
      <alignment horizontal="center" vertical="center"/>
      <protection/>
    </xf>
    <xf numFmtId="3" fontId="15" fillId="3" borderId="103" xfId="20" applyNumberFormat="1" applyFont="1" applyFill="1" applyBorder="1" applyAlignment="1">
      <alignment horizontal="center" vertical="center"/>
      <protection/>
    </xf>
    <xf numFmtId="3" fontId="15" fillId="3" borderId="104" xfId="20" applyNumberFormat="1" applyFont="1" applyFill="1" applyBorder="1" applyAlignment="1">
      <alignment horizontal="center" vertical="center"/>
      <protection/>
    </xf>
    <xf numFmtId="3" fontId="15" fillId="3" borderId="92" xfId="20" applyNumberFormat="1" applyFont="1" applyFill="1" applyBorder="1" applyAlignment="1">
      <alignment horizontal="center" vertical="center"/>
      <protection/>
    </xf>
    <xf numFmtId="0" fontId="7" fillId="4" borderId="99" xfId="20" applyNumberFormat="1" applyFont="1" applyFill="1" applyBorder="1" applyAlignment="1">
      <alignment horizontal="center" vertical="center"/>
      <protection/>
    </xf>
    <xf numFmtId="0" fontId="6" fillId="0" borderId="80" xfId="0" applyNumberFormat="1" applyFont="1" applyBorder="1" applyAlignment="1">
      <alignment horizontal="center" vertical="center"/>
    </xf>
    <xf numFmtId="0" fontId="7" fillId="5" borderId="79" xfId="20" applyNumberFormat="1" applyFont="1" applyFill="1" applyBorder="1" applyAlignment="1">
      <alignment horizontal="center" vertical="center"/>
      <protection/>
    </xf>
    <xf numFmtId="0" fontId="7" fillId="5" borderId="80" xfId="20" applyNumberFormat="1" applyFont="1" applyFill="1" applyBorder="1" applyAlignment="1">
      <alignment horizontal="center" vertical="center"/>
      <protection/>
    </xf>
    <xf numFmtId="0" fontId="7" fillId="6" borderId="79" xfId="20" applyNumberFormat="1" applyFont="1" applyFill="1" applyBorder="1" applyAlignment="1">
      <alignment horizontal="center" vertical="center"/>
      <protection/>
    </xf>
    <xf numFmtId="0" fontId="6" fillId="7" borderId="79" xfId="20" applyNumberFormat="1" applyFont="1" applyFill="1" applyBorder="1" applyAlignment="1">
      <alignment horizontal="center"/>
      <protection/>
    </xf>
    <xf numFmtId="0" fontId="6" fillId="7" borderId="100" xfId="20" applyNumberFormat="1" applyFont="1" applyFill="1" applyBorder="1" applyAlignment="1">
      <alignment horizontal="center"/>
      <protection/>
    </xf>
    <xf numFmtId="0" fontId="8" fillId="3" borderId="95" xfId="20" applyNumberFormat="1" applyFont="1" applyFill="1" applyBorder="1" applyAlignment="1">
      <alignment/>
      <protection/>
    </xf>
    <xf numFmtId="0" fontId="11" fillId="3" borderId="96" xfId="0" applyNumberFormat="1" applyFont="1" applyFill="1" applyBorder="1" applyAlignment="1">
      <alignment/>
    </xf>
    <xf numFmtId="0" fontId="8" fillId="3" borderId="96" xfId="20" applyNumberFormat="1" applyFont="1" applyFill="1" applyBorder="1" applyAlignment="1">
      <alignment/>
      <protection/>
    </xf>
    <xf numFmtId="0" fontId="11" fillId="3" borderId="89" xfId="0" applyNumberFormat="1" applyFont="1" applyFill="1" applyBorder="1" applyAlignment="1">
      <alignment/>
    </xf>
    <xf numFmtId="0" fontId="8" fillId="3" borderId="87" xfId="0" applyNumberFormat="1" applyFont="1" applyFill="1" applyBorder="1" applyAlignment="1">
      <alignment horizontal="center" shrinkToFit="1"/>
    </xf>
    <xf numFmtId="0" fontId="8" fillId="3" borderId="101" xfId="0" applyNumberFormat="1" applyFont="1" applyFill="1" applyBorder="1" applyAlignment="1">
      <alignment horizontal="center" shrinkToFit="1"/>
    </xf>
    <xf numFmtId="0" fontId="7" fillId="4" borderId="84" xfId="20" applyNumberFormat="1" applyFont="1" applyFill="1" applyBorder="1" applyAlignment="1">
      <alignment horizontal="center" vertical="center"/>
      <protection/>
    </xf>
    <xf numFmtId="0" fontId="6" fillId="0" borderId="85" xfId="0" applyNumberFormat="1" applyFont="1" applyBorder="1" applyAlignment="1">
      <alignment horizontal="center" vertical="center"/>
    </xf>
    <xf numFmtId="0" fontId="7" fillId="5" borderId="86" xfId="20" applyNumberFormat="1" applyFont="1" applyFill="1" applyBorder="1" applyAlignment="1">
      <alignment horizontal="center" vertical="center"/>
      <protection/>
    </xf>
    <xf numFmtId="0" fontId="7" fillId="5" borderId="85" xfId="20" applyNumberFormat="1" applyFont="1" applyFill="1" applyBorder="1" applyAlignment="1">
      <alignment horizontal="center" vertical="center"/>
      <protection/>
    </xf>
    <xf numFmtId="0" fontId="7" fillId="6" borderId="86" xfId="20" applyNumberFormat="1" applyFont="1" applyFill="1" applyBorder="1" applyAlignment="1">
      <alignment horizontal="center" vertical="center"/>
      <protection/>
    </xf>
    <xf numFmtId="0" fontId="6" fillId="7" borderId="89" xfId="20" applyNumberFormat="1" applyFont="1" applyFill="1" applyBorder="1" applyAlignment="1">
      <alignment horizontal="center"/>
      <protection/>
    </xf>
    <xf numFmtId="0" fontId="6" fillId="7" borderId="101" xfId="20" applyNumberFormat="1" applyFont="1" applyFill="1" applyBorder="1" applyAlignment="1">
      <alignment horizontal="center"/>
      <protection/>
    </xf>
    <xf numFmtId="3" fontId="7" fillId="3" borderId="102" xfId="20" applyNumberFormat="1" applyFont="1" applyFill="1" applyBorder="1" applyAlignment="1">
      <alignment horizontal="center" vertical="center"/>
      <protection/>
    </xf>
    <xf numFmtId="3" fontId="7" fillId="3" borderId="105" xfId="20" applyNumberFormat="1" applyFont="1" applyFill="1" applyBorder="1" applyAlignment="1">
      <alignment horizontal="center" vertical="center"/>
      <protection/>
    </xf>
    <xf numFmtId="3" fontId="11" fillId="3" borderId="104" xfId="0" applyNumberFormat="1" applyFont="1" applyFill="1" applyBorder="1" applyAlignment="1">
      <alignment horizontal="center" vertical="center"/>
    </xf>
    <xf numFmtId="3" fontId="11" fillId="3" borderId="106" xfId="0" applyNumberFormat="1" applyFont="1" applyFill="1" applyBorder="1" applyAlignment="1">
      <alignment horizontal="center" vertical="center"/>
    </xf>
    <xf numFmtId="3" fontId="7" fillId="3" borderId="103" xfId="20" applyNumberFormat="1" applyFont="1" applyFill="1" applyBorder="1" applyAlignment="1">
      <alignment horizontal="center" vertical="center"/>
      <protection/>
    </xf>
    <xf numFmtId="3" fontId="7" fillId="3" borderId="107" xfId="20" applyNumberFormat="1" applyFont="1" applyFill="1" applyBorder="1" applyAlignment="1">
      <alignment horizontal="center" vertical="center"/>
      <protection/>
    </xf>
    <xf numFmtId="3" fontId="6" fillId="2" borderId="90" xfId="20" applyNumberFormat="1" applyFont="1" applyFill="1" applyBorder="1" applyAlignment="1">
      <alignment horizontal="center"/>
      <protection/>
    </xf>
    <xf numFmtId="0" fontId="6" fillId="2" borderId="90" xfId="20" applyNumberFormat="1" applyFont="1" applyFill="1" applyBorder="1" applyAlignment="1">
      <alignment horizontal="center"/>
      <protection/>
    </xf>
    <xf numFmtId="0" fontId="6" fillId="3" borderId="92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OCO a DESTINAČNÍ NABÍD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Z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workbookViewId="0" topLeftCell="A1">
      <pane ySplit="6" topLeftCell="BM7" activePane="bottomLeft" state="frozen"/>
      <selection pane="topLeft" activeCell="A1" sqref="A1"/>
      <selection pane="bottomLeft" activeCell="N22" sqref="N22"/>
    </sheetView>
  </sheetViews>
  <sheetFormatPr defaultColWidth="9.00390625" defaultRowHeight="30" customHeight="1"/>
  <cols>
    <col min="1" max="1" width="18.125" style="2" customWidth="1"/>
    <col min="2" max="2" width="17.75390625" style="21" customWidth="1"/>
    <col min="3" max="5" width="7.75390625" style="2" customWidth="1"/>
    <col min="6" max="6" width="9.875" style="2" customWidth="1"/>
    <col min="7" max="9" width="7.75390625" style="2" customWidth="1"/>
    <col min="10" max="10" width="10.00390625" style="2" customWidth="1"/>
    <col min="11" max="12" width="9.25390625" style="2" customWidth="1"/>
    <col min="13" max="16384" width="9.125" style="2" customWidth="1"/>
  </cols>
  <sheetData>
    <row r="1" ht="8.25" customHeight="1" thickBot="1"/>
    <row r="2" spans="2:12" s="1" customFormat="1" ht="46.5" customHeight="1" thickBot="1" thickTop="1">
      <c r="B2" s="152" t="s">
        <v>7</v>
      </c>
      <c r="C2" s="153"/>
      <c r="D2" s="153"/>
      <c r="E2" s="153"/>
      <c r="F2" s="153"/>
      <c r="G2" s="153"/>
      <c r="H2" s="153"/>
      <c r="I2" s="153"/>
      <c r="J2" s="156" t="s">
        <v>11</v>
      </c>
      <c r="K2" s="156"/>
      <c r="L2" s="157"/>
    </row>
    <row r="3" spans="2:12" s="1" customFormat="1" ht="6" customHeight="1" thickTop="1">
      <c r="B3" s="9"/>
      <c r="C3" s="43"/>
      <c r="D3" s="23"/>
      <c r="E3" s="24"/>
      <c r="F3" s="25"/>
      <c r="G3" s="22"/>
      <c r="H3" s="23"/>
      <c r="I3" s="24"/>
      <c r="J3" s="26"/>
      <c r="K3" s="29"/>
      <c r="L3" s="30"/>
    </row>
    <row r="4" spans="2:12" ht="13.5" customHeight="1" thickBot="1">
      <c r="B4" s="164" t="s">
        <v>5</v>
      </c>
      <c r="C4" s="3" t="s">
        <v>18</v>
      </c>
      <c r="D4" s="4"/>
      <c r="E4" s="5"/>
      <c r="F4" s="5"/>
      <c r="G4" s="51" t="s">
        <v>16</v>
      </c>
      <c r="H4" s="4"/>
      <c r="I4" s="5"/>
      <c r="J4" s="10"/>
      <c r="K4" s="158" t="s">
        <v>17</v>
      </c>
      <c r="L4" s="159"/>
    </row>
    <row r="5" spans="2:12" ht="6" customHeight="1" thickTop="1">
      <c r="B5" s="164"/>
      <c r="C5" s="6"/>
      <c r="D5" s="7"/>
      <c r="E5" s="8"/>
      <c r="F5" s="49"/>
      <c r="G5" s="52"/>
      <c r="H5" s="7"/>
      <c r="I5" s="8"/>
      <c r="J5" s="11"/>
      <c r="K5" s="27"/>
      <c r="L5" s="28"/>
    </row>
    <row r="6" spans="2:12" ht="13.5" customHeight="1" thickBot="1">
      <c r="B6" s="165"/>
      <c r="C6" s="13" t="s">
        <v>0</v>
      </c>
      <c r="D6" s="12" t="s">
        <v>1</v>
      </c>
      <c r="E6" s="12" t="s">
        <v>2</v>
      </c>
      <c r="F6" s="50" t="s">
        <v>3</v>
      </c>
      <c r="G6" s="53" t="s">
        <v>0</v>
      </c>
      <c r="H6" s="12" t="s">
        <v>1</v>
      </c>
      <c r="I6" s="12" t="s">
        <v>2</v>
      </c>
      <c r="J6" s="14" t="s">
        <v>3</v>
      </c>
      <c r="K6" s="41" t="s">
        <v>3</v>
      </c>
      <c r="L6" s="32" t="s">
        <v>8</v>
      </c>
    </row>
    <row r="7" spans="2:12" ht="30" customHeight="1" thickBot="1" thickTop="1">
      <c r="B7" s="16">
        <v>38657</v>
      </c>
      <c r="C7" s="17">
        <v>22350</v>
      </c>
      <c r="D7" s="17">
        <v>900</v>
      </c>
      <c r="E7" s="17">
        <v>7540</v>
      </c>
      <c r="F7" s="42">
        <f>SUM(C7:E7)</f>
        <v>30790</v>
      </c>
      <c r="G7" s="54">
        <v>15970</v>
      </c>
      <c r="H7" s="17">
        <v>3460</v>
      </c>
      <c r="I7" s="17">
        <v>11348</v>
      </c>
      <c r="J7" s="42">
        <f>SUM(G7:I7)</f>
        <v>30778</v>
      </c>
      <c r="K7" s="44">
        <f>SUM(F7,J7)</f>
        <v>61568</v>
      </c>
      <c r="L7" s="45">
        <v>107</v>
      </c>
    </row>
    <row r="8" spans="2:12" ht="30" customHeight="1" thickBot="1">
      <c r="B8" s="18">
        <v>38658</v>
      </c>
      <c r="C8" s="19">
        <v>8550</v>
      </c>
      <c r="D8" s="19">
        <v>1750</v>
      </c>
      <c r="E8" s="19">
        <v>0</v>
      </c>
      <c r="F8" s="36">
        <f aca="true" t="shared" si="0" ref="F8:F27">SUM(C8:E8)</f>
        <v>10300</v>
      </c>
      <c r="G8" s="55">
        <v>1250</v>
      </c>
      <c r="H8" s="19">
        <v>1510</v>
      </c>
      <c r="I8" s="19">
        <v>6150</v>
      </c>
      <c r="J8" s="36">
        <f aca="true" t="shared" si="1" ref="J8:J27">SUM(G8:I8)</f>
        <v>8910</v>
      </c>
      <c r="K8" s="46">
        <f aca="true" t="shared" si="2" ref="K8:K27">SUM(F8,J8)</f>
        <v>19210</v>
      </c>
      <c r="L8" s="47">
        <v>37</v>
      </c>
    </row>
    <row r="9" spans="2:12" ht="30" customHeight="1" thickBot="1">
      <c r="B9" s="18">
        <v>38659</v>
      </c>
      <c r="C9" s="19">
        <v>0</v>
      </c>
      <c r="D9" s="19">
        <v>0</v>
      </c>
      <c r="E9" s="19">
        <v>0</v>
      </c>
      <c r="F9" s="36">
        <f t="shared" si="0"/>
        <v>0</v>
      </c>
      <c r="G9" s="55">
        <v>6350</v>
      </c>
      <c r="H9" s="19">
        <v>2100</v>
      </c>
      <c r="I9" s="19">
        <v>2600</v>
      </c>
      <c r="J9" s="36">
        <f t="shared" si="1"/>
        <v>11050</v>
      </c>
      <c r="K9" s="46">
        <f t="shared" si="2"/>
        <v>11050</v>
      </c>
      <c r="L9" s="47">
        <v>14</v>
      </c>
    </row>
    <row r="10" spans="2:12" ht="30" customHeight="1" thickBot="1">
      <c r="B10" s="18">
        <v>38660</v>
      </c>
      <c r="C10" s="19">
        <v>2200</v>
      </c>
      <c r="D10" s="19">
        <v>1000</v>
      </c>
      <c r="E10" s="19">
        <v>0</v>
      </c>
      <c r="F10" s="36">
        <f t="shared" si="0"/>
        <v>3200</v>
      </c>
      <c r="G10" s="55">
        <v>700</v>
      </c>
      <c r="H10" s="19">
        <v>550</v>
      </c>
      <c r="I10" s="19">
        <v>500</v>
      </c>
      <c r="J10" s="36">
        <f t="shared" si="1"/>
        <v>1750</v>
      </c>
      <c r="K10" s="46">
        <f t="shared" si="2"/>
        <v>4950</v>
      </c>
      <c r="L10" s="47">
        <v>6</v>
      </c>
    </row>
    <row r="11" spans="2:12" ht="30" customHeight="1" thickBot="1">
      <c r="B11" s="18">
        <v>38663</v>
      </c>
      <c r="C11" s="20">
        <v>3000</v>
      </c>
      <c r="D11" s="19">
        <v>2700</v>
      </c>
      <c r="E11" s="19">
        <v>3920</v>
      </c>
      <c r="F11" s="36">
        <f t="shared" si="0"/>
        <v>9620</v>
      </c>
      <c r="G11" s="56">
        <v>600</v>
      </c>
      <c r="H11" s="20">
        <v>1090</v>
      </c>
      <c r="I11" s="19">
        <v>6400</v>
      </c>
      <c r="J11" s="36">
        <f t="shared" si="1"/>
        <v>8090</v>
      </c>
      <c r="K11" s="46">
        <f t="shared" si="2"/>
        <v>17710</v>
      </c>
      <c r="L11" s="47">
        <v>50</v>
      </c>
    </row>
    <row r="12" spans="2:12" ht="30" customHeight="1" thickBot="1">
      <c r="B12" s="18">
        <v>38664</v>
      </c>
      <c r="C12" s="20">
        <v>12190</v>
      </c>
      <c r="D12" s="19">
        <v>1900</v>
      </c>
      <c r="E12" s="19">
        <v>0</v>
      </c>
      <c r="F12" s="36">
        <f t="shared" si="0"/>
        <v>14090</v>
      </c>
      <c r="G12" s="56">
        <v>110</v>
      </c>
      <c r="H12" s="20">
        <v>2990</v>
      </c>
      <c r="I12" s="19">
        <v>1700</v>
      </c>
      <c r="J12" s="36">
        <f t="shared" si="1"/>
        <v>4800</v>
      </c>
      <c r="K12" s="46">
        <f t="shared" si="2"/>
        <v>18890</v>
      </c>
      <c r="L12" s="47">
        <v>29</v>
      </c>
    </row>
    <row r="13" spans="2:12" ht="30" customHeight="1" thickBot="1">
      <c r="B13" s="18">
        <v>38665</v>
      </c>
      <c r="C13" s="20">
        <v>1000</v>
      </c>
      <c r="D13" s="19">
        <v>0</v>
      </c>
      <c r="E13" s="19">
        <v>0</v>
      </c>
      <c r="F13" s="36">
        <f t="shared" si="0"/>
        <v>1000</v>
      </c>
      <c r="G13" s="56">
        <v>670</v>
      </c>
      <c r="H13" s="20">
        <v>1180</v>
      </c>
      <c r="I13" s="19">
        <v>1000</v>
      </c>
      <c r="J13" s="36">
        <f t="shared" si="1"/>
        <v>2850</v>
      </c>
      <c r="K13" s="46">
        <f t="shared" si="2"/>
        <v>3850</v>
      </c>
      <c r="L13" s="47">
        <v>7</v>
      </c>
    </row>
    <row r="14" spans="2:12" ht="30" customHeight="1" thickBot="1">
      <c r="B14" s="18">
        <v>38666</v>
      </c>
      <c r="C14" s="20">
        <v>1800</v>
      </c>
      <c r="D14" s="19">
        <v>2800</v>
      </c>
      <c r="E14" s="19">
        <v>0</v>
      </c>
      <c r="F14" s="36">
        <f t="shared" si="0"/>
        <v>4600</v>
      </c>
      <c r="G14" s="56">
        <v>0</v>
      </c>
      <c r="H14" s="20">
        <v>0</v>
      </c>
      <c r="I14" s="19">
        <v>1750</v>
      </c>
      <c r="J14" s="36">
        <f t="shared" si="1"/>
        <v>1750</v>
      </c>
      <c r="K14" s="46">
        <f t="shared" si="2"/>
        <v>6350</v>
      </c>
      <c r="L14" s="47">
        <v>9</v>
      </c>
    </row>
    <row r="15" spans="2:12" ht="30" customHeight="1" thickBot="1">
      <c r="B15" s="18">
        <v>38667</v>
      </c>
      <c r="C15" s="20">
        <v>1462.327</v>
      </c>
      <c r="D15" s="19">
        <v>1700</v>
      </c>
      <c r="E15" s="19">
        <v>0</v>
      </c>
      <c r="F15" s="36">
        <f t="shared" si="0"/>
        <v>3162.327</v>
      </c>
      <c r="G15" s="56">
        <v>0</v>
      </c>
      <c r="H15" s="20">
        <v>520</v>
      </c>
      <c r="I15" s="19">
        <v>200</v>
      </c>
      <c r="J15" s="36">
        <f t="shared" si="1"/>
        <v>720</v>
      </c>
      <c r="K15" s="46">
        <f t="shared" si="2"/>
        <v>3882.327</v>
      </c>
      <c r="L15" s="47">
        <v>6</v>
      </c>
    </row>
    <row r="16" spans="2:12" ht="30" customHeight="1" thickBot="1">
      <c r="B16" s="18">
        <v>38670</v>
      </c>
      <c r="C16" s="20">
        <v>2000</v>
      </c>
      <c r="D16" s="19">
        <v>0</v>
      </c>
      <c r="E16" s="19">
        <v>0</v>
      </c>
      <c r="F16" s="36">
        <f t="shared" si="0"/>
        <v>2000</v>
      </c>
      <c r="G16" s="56">
        <v>0</v>
      </c>
      <c r="H16" s="20">
        <v>1610</v>
      </c>
      <c r="I16" s="19">
        <v>0</v>
      </c>
      <c r="J16" s="36">
        <f t="shared" si="1"/>
        <v>1610</v>
      </c>
      <c r="K16" s="46">
        <f t="shared" si="2"/>
        <v>3610</v>
      </c>
      <c r="L16" s="47">
        <v>6</v>
      </c>
    </row>
    <row r="17" spans="2:12" ht="30" customHeight="1" thickBot="1">
      <c r="B17" s="18">
        <v>38671</v>
      </c>
      <c r="C17" s="20">
        <v>0</v>
      </c>
      <c r="D17" s="19">
        <v>350</v>
      </c>
      <c r="E17" s="19">
        <v>0</v>
      </c>
      <c r="F17" s="36">
        <f t="shared" si="0"/>
        <v>350</v>
      </c>
      <c r="G17" s="56">
        <v>0</v>
      </c>
      <c r="H17" s="20">
        <v>880</v>
      </c>
      <c r="I17" s="19">
        <v>3900</v>
      </c>
      <c r="J17" s="36">
        <f t="shared" si="1"/>
        <v>4780</v>
      </c>
      <c r="K17" s="46">
        <f t="shared" si="2"/>
        <v>5130</v>
      </c>
      <c r="L17" s="47">
        <v>19</v>
      </c>
    </row>
    <row r="18" spans="2:12" ht="30" customHeight="1" thickBot="1">
      <c r="B18" s="18">
        <v>38672</v>
      </c>
      <c r="C18" s="20">
        <v>3000</v>
      </c>
      <c r="D18" s="19">
        <v>2700</v>
      </c>
      <c r="E18" s="19">
        <v>0</v>
      </c>
      <c r="F18" s="36">
        <f t="shared" si="0"/>
        <v>5700</v>
      </c>
      <c r="G18" s="56">
        <v>250</v>
      </c>
      <c r="H18" s="20">
        <v>1400</v>
      </c>
      <c r="I18" s="19">
        <v>680</v>
      </c>
      <c r="J18" s="36">
        <f t="shared" si="1"/>
        <v>2330</v>
      </c>
      <c r="K18" s="46">
        <f t="shared" si="2"/>
        <v>8030</v>
      </c>
      <c r="L18" s="47">
        <v>16</v>
      </c>
    </row>
    <row r="19" spans="2:12" ht="30" customHeight="1" thickBot="1">
      <c r="B19" s="18">
        <v>38674</v>
      </c>
      <c r="C19" s="20">
        <v>0</v>
      </c>
      <c r="D19" s="19">
        <v>1361.12</v>
      </c>
      <c r="E19" s="19">
        <v>0</v>
      </c>
      <c r="F19" s="36">
        <f t="shared" si="0"/>
        <v>1361.12</v>
      </c>
      <c r="G19" s="56">
        <v>500</v>
      </c>
      <c r="H19" s="20">
        <v>415</v>
      </c>
      <c r="I19" s="19">
        <v>600</v>
      </c>
      <c r="J19" s="36">
        <f t="shared" si="1"/>
        <v>1515</v>
      </c>
      <c r="K19" s="46">
        <f t="shared" si="2"/>
        <v>2876.12</v>
      </c>
      <c r="L19" s="47">
        <v>9</v>
      </c>
    </row>
    <row r="20" spans="2:12" ht="30" customHeight="1" thickBot="1">
      <c r="B20" s="18">
        <v>38677</v>
      </c>
      <c r="C20" s="20">
        <v>2550</v>
      </c>
      <c r="D20" s="19">
        <v>4800</v>
      </c>
      <c r="E20" s="19">
        <v>0</v>
      </c>
      <c r="F20" s="36">
        <f t="shared" si="0"/>
        <v>7350</v>
      </c>
      <c r="G20" s="56">
        <v>250</v>
      </c>
      <c r="H20" s="20">
        <v>2560</v>
      </c>
      <c r="I20" s="19">
        <v>1740</v>
      </c>
      <c r="J20" s="36">
        <f t="shared" si="1"/>
        <v>4550</v>
      </c>
      <c r="K20" s="46">
        <f t="shared" si="2"/>
        <v>11900</v>
      </c>
      <c r="L20" s="47">
        <v>19</v>
      </c>
    </row>
    <row r="21" spans="2:12" ht="30" customHeight="1" thickBot="1">
      <c r="B21" s="18">
        <v>38678</v>
      </c>
      <c r="C21" s="20">
        <v>2000</v>
      </c>
      <c r="D21" s="19">
        <v>0</v>
      </c>
      <c r="E21" s="19">
        <v>0</v>
      </c>
      <c r="F21" s="36">
        <f t="shared" si="0"/>
        <v>2000</v>
      </c>
      <c r="G21" s="56">
        <v>200</v>
      </c>
      <c r="H21" s="20">
        <v>0</v>
      </c>
      <c r="I21" s="19">
        <v>1800</v>
      </c>
      <c r="J21" s="36">
        <f t="shared" si="1"/>
        <v>2000</v>
      </c>
      <c r="K21" s="46">
        <f t="shared" si="2"/>
        <v>4000</v>
      </c>
      <c r="L21" s="47">
        <v>6</v>
      </c>
    </row>
    <row r="22" spans="2:12" ht="30" customHeight="1" thickBot="1">
      <c r="B22" s="18">
        <v>38679</v>
      </c>
      <c r="C22" s="20">
        <v>2400</v>
      </c>
      <c r="D22" s="19">
        <v>2550</v>
      </c>
      <c r="E22" s="19">
        <v>900</v>
      </c>
      <c r="F22" s="36">
        <f t="shared" si="0"/>
        <v>5850</v>
      </c>
      <c r="G22" s="56">
        <v>800</v>
      </c>
      <c r="H22" s="20">
        <v>750</v>
      </c>
      <c r="I22" s="19">
        <v>2350</v>
      </c>
      <c r="J22" s="36">
        <f t="shared" si="1"/>
        <v>3900</v>
      </c>
      <c r="K22" s="46">
        <f t="shared" si="2"/>
        <v>9750</v>
      </c>
      <c r="L22" s="47">
        <v>21</v>
      </c>
    </row>
    <row r="23" spans="2:12" ht="30" customHeight="1" thickBot="1">
      <c r="B23" s="18">
        <v>38680</v>
      </c>
      <c r="C23" s="20">
        <v>0</v>
      </c>
      <c r="D23" s="19">
        <v>0</v>
      </c>
      <c r="E23" s="19">
        <v>0</v>
      </c>
      <c r="F23" s="36">
        <f t="shared" si="0"/>
        <v>0</v>
      </c>
      <c r="G23" s="56">
        <v>0</v>
      </c>
      <c r="H23" s="20">
        <v>80</v>
      </c>
      <c r="I23" s="19">
        <v>200</v>
      </c>
      <c r="J23" s="36">
        <f t="shared" si="1"/>
        <v>280</v>
      </c>
      <c r="K23" s="46">
        <f t="shared" si="2"/>
        <v>280</v>
      </c>
      <c r="L23" s="47">
        <v>2</v>
      </c>
    </row>
    <row r="24" spans="2:12" ht="30" customHeight="1" thickBot="1">
      <c r="B24" s="18">
        <v>38681</v>
      </c>
      <c r="C24" s="20">
        <v>1000</v>
      </c>
      <c r="D24" s="19">
        <v>0</v>
      </c>
      <c r="E24" s="19">
        <v>0</v>
      </c>
      <c r="F24" s="36">
        <f t="shared" si="0"/>
        <v>1000</v>
      </c>
      <c r="G24" s="56">
        <v>0</v>
      </c>
      <c r="H24" s="20">
        <v>1930</v>
      </c>
      <c r="I24" s="19">
        <v>200</v>
      </c>
      <c r="J24" s="36">
        <f t="shared" si="1"/>
        <v>2130</v>
      </c>
      <c r="K24" s="46">
        <f t="shared" si="2"/>
        <v>3130</v>
      </c>
      <c r="L24" s="47">
        <v>6</v>
      </c>
    </row>
    <row r="25" spans="2:12" ht="30" customHeight="1" thickBot="1">
      <c r="B25" s="18">
        <v>38684</v>
      </c>
      <c r="C25" s="20">
        <v>0</v>
      </c>
      <c r="D25" s="19">
        <v>0</v>
      </c>
      <c r="E25" s="19">
        <v>1000</v>
      </c>
      <c r="F25" s="36">
        <f t="shared" si="0"/>
        <v>1000</v>
      </c>
      <c r="G25" s="56">
        <v>1000</v>
      </c>
      <c r="H25" s="20">
        <v>2200</v>
      </c>
      <c r="I25" s="19">
        <v>6100</v>
      </c>
      <c r="J25" s="36">
        <f t="shared" si="1"/>
        <v>9300</v>
      </c>
      <c r="K25" s="46">
        <f t="shared" si="2"/>
        <v>10300</v>
      </c>
      <c r="L25" s="47">
        <v>15</v>
      </c>
    </row>
    <row r="26" spans="2:12" ht="30" customHeight="1" thickBot="1">
      <c r="B26" s="18">
        <v>38685</v>
      </c>
      <c r="C26" s="20">
        <v>5930</v>
      </c>
      <c r="D26" s="19">
        <v>6640</v>
      </c>
      <c r="E26" s="19">
        <v>7200</v>
      </c>
      <c r="F26" s="36">
        <f t="shared" si="0"/>
        <v>19770</v>
      </c>
      <c r="G26" s="56">
        <v>2000</v>
      </c>
      <c r="H26" s="20">
        <v>200</v>
      </c>
      <c r="I26" s="19">
        <v>2080</v>
      </c>
      <c r="J26" s="36">
        <f t="shared" si="1"/>
        <v>4280</v>
      </c>
      <c r="K26" s="46">
        <f t="shared" si="2"/>
        <v>24050</v>
      </c>
      <c r="L26" s="47">
        <v>29</v>
      </c>
    </row>
    <row r="27" spans="2:12" ht="30" customHeight="1">
      <c r="B27" s="18">
        <v>38686</v>
      </c>
      <c r="C27" s="20">
        <v>0</v>
      </c>
      <c r="D27" s="19">
        <v>0</v>
      </c>
      <c r="E27" s="19">
        <v>0</v>
      </c>
      <c r="F27" s="36">
        <f t="shared" si="0"/>
        <v>0</v>
      </c>
      <c r="G27" s="56">
        <v>0</v>
      </c>
      <c r="H27" s="20">
        <v>800</v>
      </c>
      <c r="I27" s="19">
        <v>3210</v>
      </c>
      <c r="J27" s="36">
        <f t="shared" si="1"/>
        <v>4010</v>
      </c>
      <c r="K27" s="48">
        <f t="shared" si="2"/>
        <v>4010</v>
      </c>
      <c r="L27" s="31">
        <v>11</v>
      </c>
    </row>
    <row r="28" spans="2:12" ht="30" customHeight="1" thickBot="1">
      <c r="B28" s="60" t="s">
        <v>9</v>
      </c>
      <c r="C28" s="15">
        <f aca="true" t="shared" si="3" ref="C28:J28">SUM(C6:C27)</f>
        <v>71432.32699999999</v>
      </c>
      <c r="D28" s="15">
        <f t="shared" si="3"/>
        <v>31151.12</v>
      </c>
      <c r="E28" s="15">
        <f t="shared" si="3"/>
        <v>20560</v>
      </c>
      <c r="F28" s="57">
        <f t="shared" si="3"/>
        <v>123143.447</v>
      </c>
      <c r="G28" s="58">
        <f t="shared" si="3"/>
        <v>30650</v>
      </c>
      <c r="H28" s="15">
        <f t="shared" si="3"/>
        <v>26225</v>
      </c>
      <c r="I28" s="33">
        <f t="shared" si="3"/>
        <v>54508</v>
      </c>
      <c r="J28" s="34">
        <f t="shared" si="3"/>
        <v>111383</v>
      </c>
      <c r="K28" s="59" t="s">
        <v>10</v>
      </c>
      <c r="L28" s="35">
        <f>SUM(L7:L27)</f>
        <v>424</v>
      </c>
    </row>
    <row r="29" spans="2:12" ht="6" customHeight="1" thickBot="1" thickTop="1">
      <c r="B29" s="65"/>
      <c r="C29" s="166"/>
      <c r="D29" s="138"/>
      <c r="E29" s="167"/>
      <c r="F29" s="168"/>
      <c r="G29" s="137"/>
      <c r="H29" s="138"/>
      <c r="I29" s="154"/>
      <c r="J29" s="155"/>
      <c r="K29" s="61"/>
      <c r="L29" s="38"/>
    </row>
    <row r="30" spans="2:12" ht="13.5" customHeight="1" thickBot="1">
      <c r="B30" s="66"/>
      <c r="C30" s="160" t="s">
        <v>0</v>
      </c>
      <c r="D30" s="161"/>
      <c r="E30" s="162" t="s">
        <v>1</v>
      </c>
      <c r="F30" s="161"/>
      <c r="G30" s="162" t="s">
        <v>2</v>
      </c>
      <c r="H30" s="163"/>
      <c r="I30" s="147" t="s">
        <v>4</v>
      </c>
      <c r="J30" s="148"/>
      <c r="K30" s="62"/>
      <c r="L30" s="37"/>
    </row>
    <row r="31" spans="2:12" ht="6" customHeight="1" thickBot="1">
      <c r="B31" s="67"/>
      <c r="C31" s="143"/>
      <c r="D31" s="144"/>
      <c r="E31" s="145"/>
      <c r="F31" s="146"/>
      <c r="G31" s="151"/>
      <c r="H31" s="144"/>
      <c r="I31" s="149"/>
      <c r="J31" s="150"/>
      <c r="K31" s="63"/>
      <c r="L31" s="39"/>
    </row>
    <row r="32" spans="2:12" ht="30" customHeight="1" thickBot="1">
      <c r="B32" s="68" t="s">
        <v>6</v>
      </c>
      <c r="C32" s="139">
        <f>C28+G28</f>
        <v>102082.32699999999</v>
      </c>
      <c r="D32" s="140"/>
      <c r="E32" s="141">
        <f>D28+H28</f>
        <v>57376.119999999995</v>
      </c>
      <c r="F32" s="140"/>
      <c r="G32" s="141">
        <f>E28+I28</f>
        <v>75068</v>
      </c>
      <c r="H32" s="142"/>
      <c r="I32" s="135">
        <f>SUM(K7:K27)</f>
        <v>234526.447</v>
      </c>
      <c r="J32" s="136"/>
      <c r="K32" s="64"/>
      <c r="L32" s="40"/>
    </row>
    <row r="33" ht="30" customHeight="1" thickTop="1"/>
  </sheetData>
  <mergeCells count="20">
    <mergeCell ref="C30:D30"/>
    <mergeCell ref="E30:F30"/>
    <mergeCell ref="G30:H30"/>
    <mergeCell ref="B4:B6"/>
    <mergeCell ref="C29:D29"/>
    <mergeCell ref="E29:F29"/>
    <mergeCell ref="B2:I2"/>
    <mergeCell ref="I29:J29"/>
    <mergeCell ref="J2:L2"/>
    <mergeCell ref="K4:L4"/>
    <mergeCell ref="I32:J32"/>
    <mergeCell ref="G29:H29"/>
    <mergeCell ref="C32:D32"/>
    <mergeCell ref="E32:F32"/>
    <mergeCell ref="G32:H32"/>
    <mergeCell ref="C31:D31"/>
    <mergeCell ref="E31:F31"/>
    <mergeCell ref="I30:J30"/>
    <mergeCell ref="I31:J31"/>
    <mergeCell ref="G31:H31"/>
  </mergeCells>
  <printOptions horizontalCentered="1" verticalCentered="1"/>
  <pageMargins left="0.1968503937007874" right="0" top="0.31496062992125984" bottom="0.35433070866141736" header="0.31496062992125984" footer="0.1968503937007874"/>
  <pageSetup horizontalDpi="600" verticalDpi="600" orientation="portrait" paperSize="9" scale="97" r:id="rId1"/>
  <ignoredErrors>
    <ignoredError sqref="F7 F8:F17 F18:F22 F23:F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L34"/>
  <sheetViews>
    <sheetView workbookViewId="0" topLeftCell="A1">
      <pane ySplit="6" topLeftCell="BM25" activePane="bottomLeft" state="frozen"/>
      <selection pane="topLeft" activeCell="A1" sqref="A1"/>
      <selection pane="bottomLeft" activeCell="F36" sqref="F36"/>
    </sheetView>
  </sheetViews>
  <sheetFormatPr defaultColWidth="9.00390625" defaultRowHeight="30" customHeight="1"/>
  <cols>
    <col min="1" max="1" width="18.125" style="2" customWidth="1"/>
    <col min="2" max="2" width="17.75390625" style="21" customWidth="1"/>
    <col min="3" max="5" width="7.75390625" style="2" customWidth="1"/>
    <col min="6" max="6" width="9.875" style="2" customWidth="1"/>
    <col min="7" max="9" width="7.75390625" style="2" customWidth="1"/>
    <col min="10" max="10" width="10.00390625" style="2" customWidth="1"/>
    <col min="11" max="12" width="9.25390625" style="2" customWidth="1"/>
    <col min="13" max="16384" width="9.125" style="2" customWidth="1"/>
  </cols>
  <sheetData>
    <row r="1" ht="8.25" customHeight="1" thickBot="1"/>
    <row r="2" spans="2:12" s="1" customFormat="1" ht="46.5" customHeight="1" thickBot="1" thickTop="1">
      <c r="B2" s="152" t="s">
        <v>12</v>
      </c>
      <c r="C2" s="153"/>
      <c r="D2" s="153"/>
      <c r="E2" s="153"/>
      <c r="F2" s="153"/>
      <c r="G2" s="153"/>
      <c r="H2" s="153"/>
      <c r="I2" s="153"/>
      <c r="J2" s="156" t="s">
        <v>19</v>
      </c>
      <c r="K2" s="156"/>
      <c r="L2" s="157"/>
    </row>
    <row r="3" spans="2:12" s="1" customFormat="1" ht="6" customHeight="1" thickTop="1">
      <c r="B3" s="9"/>
      <c r="C3" s="43"/>
      <c r="D3" s="23"/>
      <c r="E3" s="24"/>
      <c r="F3" s="25"/>
      <c r="G3" s="22"/>
      <c r="H3" s="23"/>
      <c r="I3" s="24"/>
      <c r="J3" s="26"/>
      <c r="K3" s="29"/>
      <c r="L3" s="30"/>
    </row>
    <row r="4" spans="2:12" ht="13.5" customHeight="1" thickBot="1">
      <c r="B4" s="164" t="s">
        <v>5</v>
      </c>
      <c r="C4" s="3" t="s">
        <v>15</v>
      </c>
      <c r="D4" s="4"/>
      <c r="E4" s="5"/>
      <c r="F4" s="5"/>
      <c r="G4" s="51" t="s">
        <v>16</v>
      </c>
      <c r="H4" s="4"/>
      <c r="I4" s="5"/>
      <c r="J4" s="10"/>
      <c r="K4" s="158" t="s">
        <v>17</v>
      </c>
      <c r="L4" s="159"/>
    </row>
    <row r="5" spans="2:12" ht="6" customHeight="1" thickTop="1">
      <c r="B5" s="164"/>
      <c r="C5" s="6"/>
      <c r="D5" s="7"/>
      <c r="E5" s="8"/>
      <c r="F5" s="49"/>
      <c r="G5" s="52"/>
      <c r="H5" s="7"/>
      <c r="I5" s="8"/>
      <c r="J5" s="11"/>
      <c r="K5" s="27"/>
      <c r="L5" s="28"/>
    </row>
    <row r="6" spans="2:12" ht="13.5" customHeight="1" thickBot="1">
      <c r="B6" s="165"/>
      <c r="C6" s="13" t="s">
        <v>0</v>
      </c>
      <c r="D6" s="12" t="s">
        <v>1</v>
      </c>
      <c r="E6" s="12" t="s">
        <v>2</v>
      </c>
      <c r="F6" s="50" t="s">
        <v>3</v>
      </c>
      <c r="G6" s="53" t="s">
        <v>0</v>
      </c>
      <c r="H6" s="12" t="s">
        <v>1</v>
      </c>
      <c r="I6" s="12" t="s">
        <v>2</v>
      </c>
      <c r="J6" s="14" t="s">
        <v>3</v>
      </c>
      <c r="K6" s="79" t="s">
        <v>3</v>
      </c>
      <c r="L6" s="32" t="s">
        <v>8</v>
      </c>
    </row>
    <row r="7" spans="2:12" ht="30" customHeight="1" thickBot="1" thickTop="1">
      <c r="B7" s="16">
        <v>38687</v>
      </c>
      <c r="C7" s="17">
        <v>10500</v>
      </c>
      <c r="D7" s="17">
        <v>840</v>
      </c>
      <c r="E7" s="17">
        <v>35500</v>
      </c>
      <c r="F7" s="42">
        <f>SUM(C7:E7)</f>
        <v>46840</v>
      </c>
      <c r="G7" s="54">
        <v>1500</v>
      </c>
      <c r="H7" s="17">
        <v>1380</v>
      </c>
      <c r="I7" s="17">
        <v>700</v>
      </c>
      <c r="J7" s="42">
        <f>SUM(G7:I7)</f>
        <v>3580</v>
      </c>
      <c r="K7" s="80">
        <f>SUM(F7,J7)</f>
        <v>50420</v>
      </c>
      <c r="L7" s="75">
        <v>14</v>
      </c>
    </row>
    <row r="8" spans="2:12" ht="30" customHeight="1" thickBot="1">
      <c r="B8" s="18">
        <v>38688</v>
      </c>
      <c r="C8" s="19">
        <v>0</v>
      </c>
      <c r="D8" s="19">
        <v>0</v>
      </c>
      <c r="E8" s="19">
        <v>0</v>
      </c>
      <c r="F8" s="36">
        <f>SUM(C8:E8)</f>
        <v>0</v>
      </c>
      <c r="G8" s="55">
        <v>400</v>
      </c>
      <c r="H8" s="19">
        <v>0</v>
      </c>
      <c r="I8" s="19">
        <v>0</v>
      </c>
      <c r="J8" s="36">
        <f>SUM(G8:I8)</f>
        <v>400</v>
      </c>
      <c r="K8" s="81">
        <f aca="true" t="shared" si="0" ref="K8:K27">SUM(F8,J8)</f>
        <v>400</v>
      </c>
      <c r="L8" s="76">
        <v>1</v>
      </c>
    </row>
    <row r="9" spans="2:12" ht="30" customHeight="1" thickBot="1">
      <c r="B9" s="18">
        <v>38691</v>
      </c>
      <c r="C9" s="19">
        <v>1000</v>
      </c>
      <c r="D9" s="19">
        <v>0</v>
      </c>
      <c r="E9" s="19">
        <v>0</v>
      </c>
      <c r="F9" s="36">
        <f aca="true" t="shared" si="1" ref="F9:F27">SUM(C9:E9)</f>
        <v>1000</v>
      </c>
      <c r="G9" s="55">
        <v>0</v>
      </c>
      <c r="H9" s="19">
        <v>350</v>
      </c>
      <c r="I9" s="19">
        <v>200</v>
      </c>
      <c r="J9" s="36">
        <f aca="true" t="shared" si="2" ref="J9:J27">SUM(G9:I9)</f>
        <v>550</v>
      </c>
      <c r="K9" s="81">
        <f t="shared" si="0"/>
        <v>1550</v>
      </c>
      <c r="L9" s="76">
        <v>3</v>
      </c>
    </row>
    <row r="10" spans="2:12" ht="30" customHeight="1" thickBot="1">
      <c r="B10" s="18">
        <v>38692</v>
      </c>
      <c r="C10" s="19">
        <v>0</v>
      </c>
      <c r="D10" s="19">
        <v>0</v>
      </c>
      <c r="E10" s="19">
        <v>0</v>
      </c>
      <c r="F10" s="36">
        <f t="shared" si="1"/>
        <v>0</v>
      </c>
      <c r="G10" s="55">
        <v>0</v>
      </c>
      <c r="H10" s="19">
        <v>0</v>
      </c>
      <c r="I10" s="19">
        <v>1800</v>
      </c>
      <c r="J10" s="36">
        <f t="shared" si="2"/>
        <v>1800</v>
      </c>
      <c r="K10" s="81">
        <f t="shared" si="0"/>
        <v>1800</v>
      </c>
      <c r="L10" s="76">
        <v>2</v>
      </c>
    </row>
    <row r="11" spans="2:12" ht="30" customHeight="1" thickBot="1">
      <c r="B11" s="18">
        <v>38693</v>
      </c>
      <c r="C11" s="20">
        <v>0</v>
      </c>
      <c r="D11" s="19">
        <v>600</v>
      </c>
      <c r="E11" s="19">
        <v>7200</v>
      </c>
      <c r="F11" s="36">
        <f t="shared" si="1"/>
        <v>7800</v>
      </c>
      <c r="G11" s="56">
        <v>100</v>
      </c>
      <c r="H11" s="20">
        <v>600</v>
      </c>
      <c r="I11" s="19">
        <v>1200</v>
      </c>
      <c r="J11" s="36">
        <f t="shared" si="2"/>
        <v>1900</v>
      </c>
      <c r="K11" s="81">
        <f t="shared" si="0"/>
        <v>9700</v>
      </c>
      <c r="L11" s="76">
        <v>9</v>
      </c>
    </row>
    <row r="12" spans="2:12" ht="30" customHeight="1" thickBot="1">
      <c r="B12" s="18">
        <v>38694</v>
      </c>
      <c r="C12" s="20">
        <v>0</v>
      </c>
      <c r="D12" s="19">
        <v>0</v>
      </c>
      <c r="E12" s="19">
        <v>4950</v>
      </c>
      <c r="F12" s="36">
        <f t="shared" si="1"/>
        <v>4950</v>
      </c>
      <c r="G12" s="56">
        <v>0</v>
      </c>
      <c r="H12" s="20">
        <v>1490</v>
      </c>
      <c r="I12" s="19">
        <v>2450</v>
      </c>
      <c r="J12" s="36">
        <f t="shared" si="2"/>
        <v>3940</v>
      </c>
      <c r="K12" s="81">
        <f t="shared" si="0"/>
        <v>8890</v>
      </c>
      <c r="L12" s="76">
        <v>16</v>
      </c>
    </row>
    <row r="13" spans="2:12" ht="30" customHeight="1" thickBot="1">
      <c r="B13" s="18">
        <v>38695</v>
      </c>
      <c r="C13" s="20">
        <v>0</v>
      </c>
      <c r="D13" s="19">
        <v>0</v>
      </c>
      <c r="E13" s="19">
        <v>0</v>
      </c>
      <c r="F13" s="36">
        <f t="shared" si="1"/>
        <v>0</v>
      </c>
      <c r="G13" s="56">
        <v>1200</v>
      </c>
      <c r="H13" s="20">
        <v>80</v>
      </c>
      <c r="I13" s="19">
        <v>3700</v>
      </c>
      <c r="J13" s="36">
        <f t="shared" si="2"/>
        <v>4980</v>
      </c>
      <c r="K13" s="81">
        <f t="shared" si="0"/>
        <v>4980</v>
      </c>
      <c r="L13" s="76">
        <v>10</v>
      </c>
    </row>
    <row r="14" spans="2:12" ht="30" customHeight="1" thickBot="1">
      <c r="B14" s="18">
        <v>38698</v>
      </c>
      <c r="C14" s="20">
        <v>0</v>
      </c>
      <c r="D14" s="19">
        <v>0</v>
      </c>
      <c r="E14" s="19">
        <v>0</v>
      </c>
      <c r="F14" s="36">
        <f t="shared" si="1"/>
        <v>0</v>
      </c>
      <c r="G14" s="56">
        <v>0</v>
      </c>
      <c r="H14" s="20">
        <v>250</v>
      </c>
      <c r="I14" s="19">
        <v>0</v>
      </c>
      <c r="J14" s="36">
        <f t="shared" si="2"/>
        <v>250</v>
      </c>
      <c r="K14" s="81">
        <f t="shared" si="0"/>
        <v>250</v>
      </c>
      <c r="L14" s="76">
        <v>2</v>
      </c>
    </row>
    <row r="15" spans="2:12" ht="30" customHeight="1" thickBot="1">
      <c r="B15" s="18">
        <v>38699</v>
      </c>
      <c r="C15" s="20">
        <v>300</v>
      </c>
      <c r="D15" s="19">
        <v>0</v>
      </c>
      <c r="E15" s="19">
        <v>0</v>
      </c>
      <c r="F15" s="36">
        <f>SUM(C15:E15)</f>
        <v>300</v>
      </c>
      <c r="G15" s="56">
        <v>0</v>
      </c>
      <c r="H15" s="20">
        <v>90</v>
      </c>
      <c r="I15" s="19">
        <v>0</v>
      </c>
      <c r="J15" s="36">
        <f t="shared" si="2"/>
        <v>90</v>
      </c>
      <c r="K15" s="81">
        <f t="shared" si="0"/>
        <v>390</v>
      </c>
      <c r="L15" s="76">
        <v>2</v>
      </c>
    </row>
    <row r="16" spans="2:12" ht="30" customHeight="1" thickBot="1">
      <c r="B16" s="18">
        <v>38700</v>
      </c>
      <c r="C16" s="20">
        <v>0</v>
      </c>
      <c r="D16" s="19">
        <v>1600</v>
      </c>
      <c r="E16" s="19">
        <v>800</v>
      </c>
      <c r="F16" s="36">
        <f t="shared" si="1"/>
        <v>2400</v>
      </c>
      <c r="G16" s="56">
        <v>0</v>
      </c>
      <c r="H16" s="20">
        <v>1130</v>
      </c>
      <c r="I16" s="19">
        <v>0</v>
      </c>
      <c r="J16" s="36">
        <f t="shared" si="2"/>
        <v>1130</v>
      </c>
      <c r="K16" s="81">
        <f t="shared" si="0"/>
        <v>3530</v>
      </c>
      <c r="L16" s="76">
        <v>8</v>
      </c>
    </row>
    <row r="17" spans="2:12" ht="30" customHeight="1" thickBot="1">
      <c r="B17" s="18">
        <v>38701</v>
      </c>
      <c r="C17" s="20">
        <v>968</v>
      </c>
      <c r="D17" s="19">
        <v>0</v>
      </c>
      <c r="E17" s="19">
        <v>0</v>
      </c>
      <c r="F17" s="36">
        <f t="shared" si="1"/>
        <v>968</v>
      </c>
      <c r="G17" s="56">
        <v>0</v>
      </c>
      <c r="H17" s="20">
        <v>660</v>
      </c>
      <c r="I17" s="19">
        <v>1900</v>
      </c>
      <c r="J17" s="36">
        <f t="shared" si="2"/>
        <v>2560</v>
      </c>
      <c r="K17" s="81">
        <f t="shared" si="0"/>
        <v>3528</v>
      </c>
      <c r="L17" s="76">
        <v>8</v>
      </c>
    </row>
    <row r="18" spans="2:12" ht="30" customHeight="1" thickBot="1">
      <c r="B18" s="18">
        <v>38702</v>
      </c>
      <c r="C18" s="20">
        <v>19090</v>
      </c>
      <c r="D18" s="19">
        <v>2700</v>
      </c>
      <c r="E18" s="19">
        <v>37700</v>
      </c>
      <c r="F18" s="36">
        <f t="shared" si="1"/>
        <v>59490</v>
      </c>
      <c r="G18" s="56">
        <v>2010</v>
      </c>
      <c r="H18" s="20">
        <v>140</v>
      </c>
      <c r="I18" s="19">
        <v>1980</v>
      </c>
      <c r="J18" s="36">
        <f t="shared" si="2"/>
        <v>4130</v>
      </c>
      <c r="K18" s="81">
        <f t="shared" si="0"/>
        <v>63620</v>
      </c>
      <c r="L18" s="76">
        <v>20</v>
      </c>
    </row>
    <row r="19" spans="2:12" ht="30" customHeight="1" thickBot="1">
      <c r="B19" s="18">
        <v>38705</v>
      </c>
      <c r="C19" s="20">
        <v>0</v>
      </c>
      <c r="D19" s="19">
        <v>0</v>
      </c>
      <c r="E19" s="19">
        <v>0</v>
      </c>
      <c r="F19" s="36">
        <f t="shared" si="1"/>
        <v>0</v>
      </c>
      <c r="G19" s="56">
        <v>0</v>
      </c>
      <c r="H19" s="20">
        <v>850</v>
      </c>
      <c r="I19" s="19">
        <v>230</v>
      </c>
      <c r="J19" s="36">
        <f t="shared" si="2"/>
        <v>1080</v>
      </c>
      <c r="K19" s="81">
        <f t="shared" si="0"/>
        <v>1080</v>
      </c>
      <c r="L19" s="76">
        <v>4</v>
      </c>
    </row>
    <row r="20" spans="2:12" ht="30" customHeight="1" thickBot="1">
      <c r="B20" s="18">
        <v>38706</v>
      </c>
      <c r="C20" s="20">
        <v>2000</v>
      </c>
      <c r="D20" s="19">
        <v>4000</v>
      </c>
      <c r="E20" s="19">
        <v>4000</v>
      </c>
      <c r="F20" s="36">
        <f t="shared" si="1"/>
        <v>10000</v>
      </c>
      <c r="G20" s="56">
        <v>200</v>
      </c>
      <c r="H20" s="20">
        <v>0</v>
      </c>
      <c r="I20" s="19">
        <v>0</v>
      </c>
      <c r="J20" s="36">
        <f t="shared" si="2"/>
        <v>200</v>
      </c>
      <c r="K20" s="81">
        <f t="shared" si="0"/>
        <v>10200</v>
      </c>
      <c r="L20" s="76">
        <v>8</v>
      </c>
    </row>
    <row r="21" spans="2:12" ht="30" customHeight="1" thickBot="1">
      <c r="B21" s="18">
        <v>38707</v>
      </c>
      <c r="C21" s="20">
        <v>0</v>
      </c>
      <c r="D21" s="19">
        <v>1700</v>
      </c>
      <c r="E21" s="19">
        <v>0</v>
      </c>
      <c r="F21" s="36">
        <f>SUM(C21:E21)</f>
        <v>1700</v>
      </c>
      <c r="G21" s="56">
        <v>1920</v>
      </c>
      <c r="H21" s="20">
        <v>250</v>
      </c>
      <c r="I21" s="19">
        <v>150</v>
      </c>
      <c r="J21" s="36">
        <f t="shared" si="2"/>
        <v>2320</v>
      </c>
      <c r="K21" s="81">
        <f t="shared" si="0"/>
        <v>4020</v>
      </c>
      <c r="L21" s="76">
        <v>5</v>
      </c>
    </row>
    <row r="22" spans="2:12" ht="30" customHeight="1" thickBot="1">
      <c r="B22" s="18">
        <v>38708</v>
      </c>
      <c r="C22" s="20">
        <v>0</v>
      </c>
      <c r="D22" s="19">
        <v>5200</v>
      </c>
      <c r="E22" s="19">
        <v>0</v>
      </c>
      <c r="F22" s="36">
        <f t="shared" si="1"/>
        <v>5200</v>
      </c>
      <c r="G22" s="56">
        <v>940</v>
      </c>
      <c r="H22" s="20">
        <v>245</v>
      </c>
      <c r="I22" s="19">
        <v>0</v>
      </c>
      <c r="J22" s="36">
        <f t="shared" si="2"/>
        <v>1185</v>
      </c>
      <c r="K22" s="81">
        <f t="shared" si="0"/>
        <v>6385</v>
      </c>
      <c r="L22" s="76">
        <v>8</v>
      </c>
    </row>
    <row r="23" spans="2:12" ht="30" customHeight="1" thickBot="1">
      <c r="B23" s="18">
        <v>38709</v>
      </c>
      <c r="C23" s="20">
        <v>2820</v>
      </c>
      <c r="D23" s="19">
        <v>3800</v>
      </c>
      <c r="E23" s="19">
        <v>800</v>
      </c>
      <c r="F23" s="36">
        <f t="shared" si="1"/>
        <v>7420</v>
      </c>
      <c r="G23" s="56">
        <v>480</v>
      </c>
      <c r="H23" s="20">
        <v>1750</v>
      </c>
      <c r="I23" s="19">
        <v>2470</v>
      </c>
      <c r="J23" s="36">
        <f t="shared" si="2"/>
        <v>4700</v>
      </c>
      <c r="K23" s="81">
        <f t="shared" si="0"/>
        <v>12120</v>
      </c>
      <c r="L23" s="76">
        <v>22</v>
      </c>
    </row>
    <row r="24" spans="2:12" ht="30" customHeight="1" thickBot="1">
      <c r="B24" s="18">
        <v>38713</v>
      </c>
      <c r="C24" s="20">
        <v>0</v>
      </c>
      <c r="D24" s="19">
        <v>0</v>
      </c>
      <c r="E24" s="19">
        <v>0</v>
      </c>
      <c r="F24" s="36">
        <f>SUM(C24:E24)</f>
        <v>0</v>
      </c>
      <c r="G24" s="56">
        <v>80</v>
      </c>
      <c r="H24" s="20">
        <v>200</v>
      </c>
      <c r="I24" s="19">
        <v>150</v>
      </c>
      <c r="J24" s="36">
        <f t="shared" si="2"/>
        <v>430</v>
      </c>
      <c r="K24" s="81">
        <f t="shared" si="0"/>
        <v>430</v>
      </c>
      <c r="L24" s="76">
        <v>3</v>
      </c>
    </row>
    <row r="25" spans="2:12" ht="30" customHeight="1" thickBot="1">
      <c r="B25" s="18">
        <v>38714</v>
      </c>
      <c r="C25" s="20">
        <v>3500</v>
      </c>
      <c r="D25" s="19">
        <v>0</v>
      </c>
      <c r="E25" s="19">
        <v>0</v>
      </c>
      <c r="F25" s="36">
        <f t="shared" si="1"/>
        <v>3500</v>
      </c>
      <c r="G25" s="56">
        <v>0</v>
      </c>
      <c r="H25" s="20">
        <v>0</v>
      </c>
      <c r="I25" s="19">
        <v>2700</v>
      </c>
      <c r="J25" s="36">
        <f t="shared" si="2"/>
        <v>2700</v>
      </c>
      <c r="K25" s="81">
        <f t="shared" si="0"/>
        <v>6200</v>
      </c>
      <c r="L25" s="76">
        <v>4</v>
      </c>
    </row>
    <row r="26" spans="2:12" ht="30" customHeight="1" thickBot="1">
      <c r="B26" s="18">
        <v>38715</v>
      </c>
      <c r="C26" s="20">
        <v>0</v>
      </c>
      <c r="D26" s="19">
        <v>0</v>
      </c>
      <c r="E26" s="19">
        <v>0</v>
      </c>
      <c r="F26" s="36">
        <f t="shared" si="1"/>
        <v>0</v>
      </c>
      <c r="G26" s="56">
        <v>0</v>
      </c>
      <c r="H26" s="20">
        <v>0</v>
      </c>
      <c r="I26" s="19">
        <v>0</v>
      </c>
      <c r="J26" s="36">
        <f t="shared" si="2"/>
        <v>0</v>
      </c>
      <c r="K26" s="81">
        <f t="shared" si="0"/>
        <v>0</v>
      </c>
      <c r="L26" s="76">
        <v>0</v>
      </c>
    </row>
    <row r="27" spans="2:12" ht="30" customHeight="1">
      <c r="B27" s="18">
        <v>38716</v>
      </c>
      <c r="C27" s="20">
        <v>400</v>
      </c>
      <c r="D27" s="19">
        <v>0</v>
      </c>
      <c r="E27" s="19">
        <v>600</v>
      </c>
      <c r="F27" s="36">
        <f t="shared" si="1"/>
        <v>1000</v>
      </c>
      <c r="G27" s="56">
        <v>0</v>
      </c>
      <c r="H27" s="20">
        <v>0</v>
      </c>
      <c r="I27" s="19">
        <v>500</v>
      </c>
      <c r="J27" s="36">
        <f t="shared" si="2"/>
        <v>500</v>
      </c>
      <c r="K27" s="82">
        <f t="shared" si="0"/>
        <v>1500</v>
      </c>
      <c r="L27" s="77">
        <v>4</v>
      </c>
    </row>
    <row r="28" spans="2:12" ht="30" customHeight="1" thickBot="1">
      <c r="B28" s="60" t="s">
        <v>9</v>
      </c>
      <c r="C28" s="15">
        <f aca="true" t="shared" si="3" ref="C28:J28">SUM(C6:C27)</f>
        <v>40578</v>
      </c>
      <c r="D28" s="15">
        <f t="shared" si="3"/>
        <v>20440</v>
      </c>
      <c r="E28" s="15">
        <f t="shared" si="3"/>
        <v>91550</v>
      </c>
      <c r="F28" s="57">
        <f t="shared" si="3"/>
        <v>152568</v>
      </c>
      <c r="G28" s="58">
        <f t="shared" si="3"/>
        <v>8830</v>
      </c>
      <c r="H28" s="15">
        <f t="shared" si="3"/>
        <v>9465</v>
      </c>
      <c r="I28" s="33">
        <f t="shared" si="3"/>
        <v>20130</v>
      </c>
      <c r="J28" s="34">
        <f t="shared" si="3"/>
        <v>38425</v>
      </c>
      <c r="K28" s="83" t="s">
        <v>10</v>
      </c>
      <c r="L28" s="78">
        <f>SUM(L7:L27)</f>
        <v>153</v>
      </c>
    </row>
    <row r="29" spans="2:12" ht="6" customHeight="1" thickBot="1" thickTop="1">
      <c r="B29" s="65"/>
      <c r="C29" s="166"/>
      <c r="D29" s="138"/>
      <c r="E29" s="167"/>
      <c r="F29" s="168"/>
      <c r="G29" s="137"/>
      <c r="H29" s="138"/>
      <c r="I29" s="154"/>
      <c r="J29" s="169"/>
      <c r="K29" s="71"/>
      <c r="L29" s="38"/>
    </row>
    <row r="30" spans="2:12" ht="13.5" customHeight="1" thickBot="1">
      <c r="B30" s="66"/>
      <c r="C30" s="160" t="s">
        <v>0</v>
      </c>
      <c r="D30" s="161"/>
      <c r="E30" s="162" t="s">
        <v>1</v>
      </c>
      <c r="F30" s="161"/>
      <c r="G30" s="162" t="s">
        <v>2</v>
      </c>
      <c r="H30" s="163"/>
      <c r="I30" s="147" t="s">
        <v>4</v>
      </c>
      <c r="J30" s="170"/>
      <c r="K30" s="72"/>
      <c r="L30" s="37"/>
    </row>
    <row r="31" spans="2:12" ht="6" customHeight="1" thickBot="1">
      <c r="B31" s="67"/>
      <c r="C31" s="143"/>
      <c r="D31" s="144"/>
      <c r="E31" s="145"/>
      <c r="F31" s="146"/>
      <c r="G31" s="151"/>
      <c r="H31" s="144"/>
      <c r="I31" s="149"/>
      <c r="J31" s="171"/>
      <c r="K31" s="73"/>
      <c r="L31" s="39"/>
    </row>
    <row r="32" spans="2:12" ht="30" customHeight="1" thickBot="1">
      <c r="B32" s="68" t="s">
        <v>13</v>
      </c>
      <c r="C32" s="139">
        <f>C28+G28</f>
        <v>49408</v>
      </c>
      <c r="D32" s="140"/>
      <c r="E32" s="141">
        <f>D28+H28</f>
        <v>29905</v>
      </c>
      <c r="F32" s="140"/>
      <c r="G32" s="141">
        <f>E28+I28</f>
        <v>111680</v>
      </c>
      <c r="H32" s="142"/>
      <c r="I32" s="135">
        <f>SUM(K7:K27)</f>
        <v>190993</v>
      </c>
      <c r="J32" s="172"/>
      <c r="K32" s="74"/>
      <c r="L32" s="69"/>
    </row>
    <row r="33" spans="2:12" ht="30" customHeight="1" thickBot="1" thickTop="1">
      <c r="B33" s="68" t="s">
        <v>6</v>
      </c>
      <c r="C33" s="139">
        <v>102082</v>
      </c>
      <c r="D33" s="140"/>
      <c r="E33" s="141">
        <v>57376</v>
      </c>
      <c r="F33" s="140"/>
      <c r="G33" s="141">
        <v>75068</v>
      </c>
      <c r="H33" s="142"/>
      <c r="I33" s="135">
        <v>234526</v>
      </c>
      <c r="J33" s="172"/>
      <c r="K33" s="74"/>
      <c r="L33" s="69">
        <v>424</v>
      </c>
    </row>
    <row r="34" spans="2:12" ht="41.25" customHeight="1" thickBot="1" thickTop="1">
      <c r="B34" s="70" t="s">
        <v>14</v>
      </c>
      <c r="C34" s="173">
        <f>C31+G31+SUM(C32:C33)</f>
        <v>151490</v>
      </c>
      <c r="D34" s="174"/>
      <c r="E34" s="175">
        <f>E31+I31+SUM(E32:E33)</f>
        <v>87281</v>
      </c>
      <c r="F34" s="176"/>
      <c r="G34" s="174">
        <f>G31+K31+SUM(G32:G33)</f>
        <v>186748</v>
      </c>
      <c r="H34" s="174"/>
      <c r="I34" s="177">
        <f>I31+M31+SUM(I32:I33)</f>
        <v>425519</v>
      </c>
      <c r="J34" s="178"/>
      <c r="K34" s="74"/>
      <c r="L34" s="69">
        <f>SUM(L28,L33)</f>
        <v>577</v>
      </c>
    </row>
    <row r="35" ht="30" customHeight="1" thickTop="1"/>
  </sheetData>
  <mergeCells count="28">
    <mergeCell ref="C34:D34"/>
    <mergeCell ref="E34:F34"/>
    <mergeCell ref="G34:H34"/>
    <mergeCell ref="I34:J34"/>
    <mergeCell ref="C33:D33"/>
    <mergeCell ref="E33:F33"/>
    <mergeCell ref="G33:H33"/>
    <mergeCell ref="I33:J33"/>
    <mergeCell ref="C32:D32"/>
    <mergeCell ref="E32:F32"/>
    <mergeCell ref="G32:H32"/>
    <mergeCell ref="I32:J32"/>
    <mergeCell ref="C31:D31"/>
    <mergeCell ref="E31:F31"/>
    <mergeCell ref="G31:H31"/>
    <mergeCell ref="I31:J31"/>
    <mergeCell ref="C30:D30"/>
    <mergeCell ref="E30:F30"/>
    <mergeCell ref="G30:H30"/>
    <mergeCell ref="I30:J30"/>
    <mergeCell ref="C29:D29"/>
    <mergeCell ref="E29:F29"/>
    <mergeCell ref="G29:H29"/>
    <mergeCell ref="I29:J29"/>
    <mergeCell ref="B2:I2"/>
    <mergeCell ref="J2:L2"/>
    <mergeCell ref="B4:B6"/>
    <mergeCell ref="K4:L4"/>
  </mergeCells>
  <printOptions/>
  <pageMargins left="0.41" right="0.38" top="0.34" bottom="0.33" header="0.25" footer="0.27"/>
  <pageSetup horizontalDpi="600" verticalDpi="600" orientation="portrait" paperSize="9" scale="93" r:id="rId1"/>
  <ignoredErrors>
    <ignoredError sqref="F7:F8 F9:F15 F16:F21 F22:F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35"/>
  <sheetViews>
    <sheetView workbookViewId="0" topLeftCell="A1">
      <pane ySplit="6" topLeftCell="BM25" activePane="bottomLeft" state="frozen"/>
      <selection pane="topLeft" activeCell="A1" sqref="A1"/>
      <selection pane="bottomLeft" activeCell="E34" sqref="E34:H34"/>
    </sheetView>
  </sheetViews>
  <sheetFormatPr defaultColWidth="9.00390625" defaultRowHeight="30" customHeight="1"/>
  <cols>
    <col min="1" max="1" width="11.00390625" style="2" customWidth="1"/>
    <col min="2" max="2" width="17.75390625" style="21" customWidth="1"/>
    <col min="3" max="5" width="7.75390625" style="95" customWidth="1"/>
    <col min="6" max="6" width="9.875" style="95" customWidth="1"/>
    <col min="7" max="9" width="7.75390625" style="95" customWidth="1"/>
    <col min="10" max="10" width="10.00390625" style="95" customWidth="1"/>
    <col min="11" max="12" width="9.25390625" style="2" customWidth="1"/>
    <col min="13" max="16384" width="9.125" style="2" customWidth="1"/>
  </cols>
  <sheetData>
    <row r="1" ht="8.25" customHeight="1" thickBot="1"/>
    <row r="2" spans="2:12" s="1" customFormat="1" ht="46.5" customHeight="1" thickBot="1" thickTop="1">
      <c r="B2" s="152" t="s">
        <v>20</v>
      </c>
      <c r="C2" s="153"/>
      <c r="D2" s="153"/>
      <c r="E2" s="153"/>
      <c r="F2" s="153"/>
      <c r="G2" s="153"/>
      <c r="H2" s="153"/>
      <c r="I2" s="153"/>
      <c r="J2" s="156" t="s">
        <v>27</v>
      </c>
      <c r="K2" s="156"/>
      <c r="L2" s="157"/>
    </row>
    <row r="3" spans="2:12" s="1" customFormat="1" ht="6" customHeight="1" thickTop="1">
      <c r="B3" s="9"/>
      <c r="C3" s="100"/>
      <c r="D3" s="96"/>
      <c r="E3" s="101"/>
      <c r="F3" s="102"/>
      <c r="G3" s="103"/>
      <c r="H3" s="96"/>
      <c r="I3" s="101"/>
      <c r="J3" s="104"/>
      <c r="K3" s="29"/>
      <c r="L3" s="30"/>
    </row>
    <row r="4" spans="2:12" ht="13.5" customHeight="1" thickBot="1">
      <c r="B4" s="164" t="s">
        <v>5</v>
      </c>
      <c r="C4" s="105" t="s">
        <v>15</v>
      </c>
      <c r="D4" s="97"/>
      <c r="E4" s="106"/>
      <c r="F4" s="106"/>
      <c r="G4" s="107" t="s">
        <v>16</v>
      </c>
      <c r="H4" s="97"/>
      <c r="I4" s="106"/>
      <c r="J4" s="108"/>
      <c r="K4" s="158" t="s">
        <v>17</v>
      </c>
      <c r="L4" s="159"/>
    </row>
    <row r="5" spans="2:12" ht="6" customHeight="1" thickTop="1">
      <c r="B5" s="164"/>
      <c r="C5" s="109"/>
      <c r="D5" s="98"/>
      <c r="E5" s="110"/>
      <c r="F5" s="111"/>
      <c r="G5" s="112"/>
      <c r="H5" s="98"/>
      <c r="I5" s="110"/>
      <c r="J5" s="113"/>
      <c r="K5" s="27"/>
      <c r="L5" s="28"/>
    </row>
    <row r="6" spans="2:12" ht="13.5" customHeight="1" thickBot="1">
      <c r="B6" s="165"/>
      <c r="C6" s="114" t="s">
        <v>0</v>
      </c>
      <c r="D6" s="99" t="s">
        <v>1</v>
      </c>
      <c r="E6" s="99" t="s">
        <v>2</v>
      </c>
      <c r="F6" s="115" t="s">
        <v>3</v>
      </c>
      <c r="G6" s="116" t="s">
        <v>0</v>
      </c>
      <c r="H6" s="99" t="s">
        <v>1</v>
      </c>
      <c r="I6" s="99" t="s">
        <v>2</v>
      </c>
      <c r="J6" s="117" t="s">
        <v>3</v>
      </c>
      <c r="K6" s="79" t="s">
        <v>3</v>
      </c>
      <c r="L6" s="32" t="s">
        <v>8</v>
      </c>
    </row>
    <row r="7" spans="2:12" ht="30" customHeight="1" thickBot="1" thickTop="1">
      <c r="B7" s="16">
        <v>38720</v>
      </c>
      <c r="C7" s="17">
        <v>0</v>
      </c>
      <c r="D7" s="17">
        <v>0</v>
      </c>
      <c r="E7" s="17">
        <v>0</v>
      </c>
      <c r="F7" s="42">
        <f>SUM(C7:E7)</f>
        <v>0</v>
      </c>
      <c r="G7" s="54">
        <v>0</v>
      </c>
      <c r="H7" s="17">
        <v>590</v>
      </c>
      <c r="I7" s="17">
        <v>0</v>
      </c>
      <c r="J7" s="42">
        <f>SUM(G7:I7)</f>
        <v>590</v>
      </c>
      <c r="K7" s="80">
        <f>SUM(F7,J7)</f>
        <v>590</v>
      </c>
      <c r="L7" s="75">
        <v>3</v>
      </c>
    </row>
    <row r="8" spans="2:12" ht="30" customHeight="1" thickBot="1">
      <c r="B8" s="18">
        <v>38721</v>
      </c>
      <c r="C8" s="19">
        <v>0</v>
      </c>
      <c r="D8" s="19">
        <v>950</v>
      </c>
      <c r="E8" s="19">
        <v>0</v>
      </c>
      <c r="F8" s="36">
        <f>SUM(C8:E8)</f>
        <v>950</v>
      </c>
      <c r="G8" s="55">
        <v>450</v>
      </c>
      <c r="H8" s="19">
        <v>700</v>
      </c>
      <c r="I8" s="19">
        <v>0</v>
      </c>
      <c r="J8" s="36">
        <f>SUM(G8:I8)</f>
        <v>1150</v>
      </c>
      <c r="K8" s="81">
        <f aca="true" t="shared" si="0" ref="K8:K27">SUM(F8,J8)</f>
        <v>2100</v>
      </c>
      <c r="L8" s="76">
        <v>4</v>
      </c>
    </row>
    <row r="9" spans="2:12" ht="30" customHeight="1" thickBot="1">
      <c r="B9" s="18">
        <v>38722</v>
      </c>
      <c r="C9" s="19">
        <v>0</v>
      </c>
      <c r="D9" s="19">
        <v>0</v>
      </c>
      <c r="E9" s="19">
        <v>0</v>
      </c>
      <c r="F9" s="36">
        <f aca="true" t="shared" si="1" ref="F9:F27">SUM(C9:E9)</f>
        <v>0</v>
      </c>
      <c r="G9" s="55">
        <v>0</v>
      </c>
      <c r="H9" s="19">
        <v>800</v>
      </c>
      <c r="I9" s="19">
        <v>550</v>
      </c>
      <c r="J9" s="36">
        <f aca="true" t="shared" si="2" ref="J9:J27">SUM(G9:I9)</f>
        <v>1350</v>
      </c>
      <c r="K9" s="81">
        <f t="shared" si="0"/>
        <v>1350</v>
      </c>
      <c r="L9" s="76">
        <v>4</v>
      </c>
    </row>
    <row r="10" spans="2:12" ht="30" customHeight="1" thickBot="1">
      <c r="B10" s="18">
        <v>38723</v>
      </c>
      <c r="C10" s="19">
        <v>0</v>
      </c>
      <c r="D10" s="19">
        <v>0</v>
      </c>
      <c r="E10" s="19">
        <v>0</v>
      </c>
      <c r="F10" s="36">
        <f t="shared" si="1"/>
        <v>0</v>
      </c>
      <c r="G10" s="55">
        <v>0</v>
      </c>
      <c r="H10" s="19">
        <v>0</v>
      </c>
      <c r="I10" s="19">
        <v>150</v>
      </c>
      <c r="J10" s="36">
        <f t="shared" si="2"/>
        <v>150</v>
      </c>
      <c r="K10" s="81">
        <f t="shared" si="0"/>
        <v>150</v>
      </c>
      <c r="L10" s="76">
        <v>1</v>
      </c>
    </row>
    <row r="11" spans="2:12" ht="30" customHeight="1" thickBot="1">
      <c r="B11" s="18">
        <v>38726</v>
      </c>
      <c r="C11" s="20">
        <v>1884.636</v>
      </c>
      <c r="D11" s="19">
        <v>1700</v>
      </c>
      <c r="E11" s="19">
        <v>833.889</v>
      </c>
      <c r="F11" s="36">
        <f t="shared" si="1"/>
        <v>4418.525</v>
      </c>
      <c r="G11" s="56">
        <v>0</v>
      </c>
      <c r="H11" s="20">
        <v>220</v>
      </c>
      <c r="I11" s="19">
        <v>0</v>
      </c>
      <c r="J11" s="36">
        <f t="shared" si="2"/>
        <v>220</v>
      </c>
      <c r="K11" s="81">
        <f t="shared" si="0"/>
        <v>4638.525</v>
      </c>
      <c r="L11" s="76">
        <v>6</v>
      </c>
    </row>
    <row r="12" spans="2:12" ht="30" customHeight="1" thickBot="1">
      <c r="B12" s="18">
        <v>38727</v>
      </c>
      <c r="C12" s="20">
        <v>0</v>
      </c>
      <c r="D12" s="19">
        <v>3620</v>
      </c>
      <c r="E12" s="19">
        <v>0</v>
      </c>
      <c r="F12" s="36">
        <f t="shared" si="1"/>
        <v>3620</v>
      </c>
      <c r="G12" s="56">
        <v>80</v>
      </c>
      <c r="H12" s="20">
        <v>0</v>
      </c>
      <c r="I12" s="19">
        <v>0</v>
      </c>
      <c r="J12" s="36">
        <f t="shared" si="2"/>
        <v>80</v>
      </c>
      <c r="K12" s="81">
        <f t="shared" si="0"/>
        <v>3700</v>
      </c>
      <c r="L12" s="76">
        <v>5</v>
      </c>
    </row>
    <row r="13" spans="2:12" ht="30" customHeight="1" thickBot="1">
      <c r="B13" s="18">
        <v>38728</v>
      </c>
      <c r="C13" s="20">
        <v>0</v>
      </c>
      <c r="D13" s="19">
        <v>0</v>
      </c>
      <c r="E13" s="19">
        <v>1000</v>
      </c>
      <c r="F13" s="36">
        <f t="shared" si="1"/>
        <v>1000</v>
      </c>
      <c r="G13" s="56">
        <v>210</v>
      </c>
      <c r="H13" s="20">
        <v>140</v>
      </c>
      <c r="I13" s="19">
        <v>0</v>
      </c>
      <c r="J13" s="36">
        <f t="shared" si="2"/>
        <v>350</v>
      </c>
      <c r="K13" s="81">
        <f t="shared" si="0"/>
        <v>1350</v>
      </c>
      <c r="L13" s="76">
        <v>3</v>
      </c>
    </row>
    <row r="14" spans="2:12" ht="30" customHeight="1" thickBot="1">
      <c r="B14" s="18">
        <v>38729</v>
      </c>
      <c r="C14" s="20">
        <v>0</v>
      </c>
      <c r="D14" s="19">
        <v>0</v>
      </c>
      <c r="E14" s="19">
        <v>0</v>
      </c>
      <c r="F14" s="36">
        <f t="shared" si="1"/>
        <v>0</v>
      </c>
      <c r="G14" s="56">
        <v>0</v>
      </c>
      <c r="H14" s="20">
        <v>300</v>
      </c>
      <c r="I14" s="19">
        <v>200</v>
      </c>
      <c r="J14" s="36">
        <f t="shared" si="2"/>
        <v>500</v>
      </c>
      <c r="K14" s="81">
        <f t="shared" si="0"/>
        <v>500</v>
      </c>
      <c r="L14" s="76">
        <v>2</v>
      </c>
    </row>
    <row r="15" spans="2:12" ht="30" customHeight="1" thickBot="1">
      <c r="B15" s="18">
        <v>38730</v>
      </c>
      <c r="C15" s="20">
        <v>2066</v>
      </c>
      <c r="D15" s="20">
        <v>223.3</v>
      </c>
      <c r="E15" s="19">
        <v>0</v>
      </c>
      <c r="F15" s="36">
        <f t="shared" si="1"/>
        <v>2289.3</v>
      </c>
      <c r="G15" s="56">
        <v>0</v>
      </c>
      <c r="H15" s="20">
        <v>0</v>
      </c>
      <c r="I15" s="19">
        <v>0</v>
      </c>
      <c r="J15" s="36">
        <f t="shared" si="2"/>
        <v>0</v>
      </c>
      <c r="K15" s="81">
        <f t="shared" si="0"/>
        <v>2289.3</v>
      </c>
      <c r="L15" s="76">
        <v>3</v>
      </c>
    </row>
    <row r="16" spans="2:12" ht="30" customHeight="1" thickBot="1">
      <c r="B16" s="18">
        <v>38733</v>
      </c>
      <c r="C16" s="20">
        <v>0</v>
      </c>
      <c r="D16" s="19">
        <v>800</v>
      </c>
      <c r="E16" s="19">
        <v>0</v>
      </c>
      <c r="F16" s="36">
        <f t="shared" si="1"/>
        <v>800</v>
      </c>
      <c r="G16" s="56">
        <v>580</v>
      </c>
      <c r="H16" s="20">
        <v>585.59</v>
      </c>
      <c r="I16" s="19">
        <v>0</v>
      </c>
      <c r="J16" s="36">
        <f t="shared" si="2"/>
        <v>1165.5900000000001</v>
      </c>
      <c r="K16" s="81">
        <f t="shared" si="0"/>
        <v>1965.5900000000001</v>
      </c>
      <c r="L16" s="76">
        <v>7</v>
      </c>
    </row>
    <row r="17" spans="2:12" ht="30" customHeight="1" thickBot="1">
      <c r="B17" s="18">
        <v>38734</v>
      </c>
      <c r="C17" s="20">
        <v>0</v>
      </c>
      <c r="D17" s="19">
        <v>223.3</v>
      </c>
      <c r="E17" s="19">
        <v>0</v>
      </c>
      <c r="F17" s="36">
        <f t="shared" si="1"/>
        <v>223.3</v>
      </c>
      <c r="G17" s="56">
        <v>0</v>
      </c>
      <c r="H17" s="20">
        <v>180</v>
      </c>
      <c r="I17" s="19">
        <v>0</v>
      </c>
      <c r="J17" s="36">
        <f t="shared" si="2"/>
        <v>180</v>
      </c>
      <c r="K17" s="81">
        <f t="shared" si="0"/>
        <v>403.3</v>
      </c>
      <c r="L17" s="76">
        <v>3</v>
      </c>
    </row>
    <row r="18" spans="2:12" ht="30" customHeight="1" thickBot="1">
      <c r="B18" s="18">
        <v>38735</v>
      </c>
      <c r="C18" s="20">
        <v>950</v>
      </c>
      <c r="D18" s="19">
        <v>0</v>
      </c>
      <c r="E18" s="19">
        <v>0</v>
      </c>
      <c r="F18" s="36">
        <f t="shared" si="1"/>
        <v>950</v>
      </c>
      <c r="G18" s="56">
        <v>800</v>
      </c>
      <c r="H18" s="20">
        <v>500</v>
      </c>
      <c r="I18" s="19">
        <v>0</v>
      </c>
      <c r="J18" s="36">
        <f t="shared" si="2"/>
        <v>1300</v>
      </c>
      <c r="K18" s="81">
        <f t="shared" si="0"/>
        <v>2250</v>
      </c>
      <c r="L18" s="76">
        <v>3</v>
      </c>
    </row>
    <row r="19" spans="2:12" ht="30" customHeight="1" thickBot="1">
      <c r="B19" s="18">
        <v>38736</v>
      </c>
      <c r="C19" s="20">
        <v>7600</v>
      </c>
      <c r="D19" s="19">
        <v>4887.22</v>
      </c>
      <c r="E19" s="19">
        <v>0</v>
      </c>
      <c r="F19" s="36">
        <f t="shared" si="1"/>
        <v>12487.220000000001</v>
      </c>
      <c r="G19" s="56">
        <v>270</v>
      </c>
      <c r="H19" s="20">
        <v>250</v>
      </c>
      <c r="I19" s="19">
        <v>200</v>
      </c>
      <c r="J19" s="36">
        <f t="shared" si="2"/>
        <v>720</v>
      </c>
      <c r="K19" s="81">
        <f t="shared" si="0"/>
        <v>13207.220000000001</v>
      </c>
      <c r="L19" s="76">
        <v>21</v>
      </c>
    </row>
    <row r="20" spans="2:12" ht="30" customHeight="1" thickBot="1">
      <c r="B20" s="18">
        <v>38737</v>
      </c>
      <c r="C20" s="20">
        <v>3884.636</v>
      </c>
      <c r="D20" s="19">
        <v>7050</v>
      </c>
      <c r="E20" s="19">
        <v>1800</v>
      </c>
      <c r="F20" s="36">
        <f t="shared" si="1"/>
        <v>12734.636</v>
      </c>
      <c r="G20" s="56">
        <v>1000</v>
      </c>
      <c r="H20" s="20">
        <v>400</v>
      </c>
      <c r="I20" s="19">
        <v>0</v>
      </c>
      <c r="J20" s="36">
        <f t="shared" si="2"/>
        <v>1400</v>
      </c>
      <c r="K20" s="81">
        <f t="shared" si="0"/>
        <v>14134.636</v>
      </c>
      <c r="L20" s="76">
        <v>16</v>
      </c>
    </row>
    <row r="21" spans="2:12" ht="30" customHeight="1" thickBot="1">
      <c r="B21" s="18">
        <v>38740</v>
      </c>
      <c r="C21" s="20">
        <v>15350</v>
      </c>
      <c r="D21" s="19">
        <v>0</v>
      </c>
      <c r="E21" s="19">
        <v>1600</v>
      </c>
      <c r="F21" s="36">
        <f t="shared" si="1"/>
        <v>16950</v>
      </c>
      <c r="G21" s="56">
        <v>0</v>
      </c>
      <c r="H21" s="20">
        <v>130</v>
      </c>
      <c r="I21" s="19">
        <v>0</v>
      </c>
      <c r="J21" s="36">
        <f t="shared" si="2"/>
        <v>130</v>
      </c>
      <c r="K21" s="81">
        <f t="shared" si="0"/>
        <v>17080</v>
      </c>
      <c r="L21" s="76">
        <v>17</v>
      </c>
    </row>
    <row r="22" spans="2:12" ht="30" customHeight="1" thickBot="1">
      <c r="B22" s="18">
        <v>38741</v>
      </c>
      <c r="C22" s="20">
        <v>6000</v>
      </c>
      <c r="D22" s="19">
        <v>0</v>
      </c>
      <c r="E22" s="19">
        <v>0</v>
      </c>
      <c r="F22" s="36">
        <f t="shared" si="1"/>
        <v>6000</v>
      </c>
      <c r="G22" s="56">
        <v>900</v>
      </c>
      <c r="H22" s="20">
        <v>910</v>
      </c>
      <c r="I22" s="19">
        <v>0</v>
      </c>
      <c r="J22" s="36">
        <f t="shared" si="2"/>
        <v>1810</v>
      </c>
      <c r="K22" s="81">
        <f t="shared" si="0"/>
        <v>7810</v>
      </c>
      <c r="L22" s="76">
        <v>12</v>
      </c>
    </row>
    <row r="23" spans="2:12" ht="30" customHeight="1" thickBot="1">
      <c r="B23" s="18">
        <v>38742</v>
      </c>
      <c r="C23" s="20">
        <v>0</v>
      </c>
      <c r="D23" s="19">
        <v>0</v>
      </c>
      <c r="E23" s="19">
        <v>0</v>
      </c>
      <c r="F23" s="36">
        <f t="shared" si="1"/>
        <v>0</v>
      </c>
      <c r="G23" s="56">
        <v>1000</v>
      </c>
      <c r="H23" s="20">
        <v>0</v>
      </c>
      <c r="I23" s="19">
        <v>0</v>
      </c>
      <c r="J23" s="36">
        <f t="shared" si="2"/>
        <v>1000</v>
      </c>
      <c r="K23" s="81">
        <f t="shared" si="0"/>
        <v>1000</v>
      </c>
      <c r="L23" s="76">
        <v>4</v>
      </c>
    </row>
    <row r="24" spans="2:12" ht="30" customHeight="1" thickBot="1">
      <c r="B24" s="18">
        <v>38743</v>
      </c>
      <c r="C24" s="20">
        <v>0</v>
      </c>
      <c r="D24" s="19">
        <v>0</v>
      </c>
      <c r="E24" s="19">
        <v>0</v>
      </c>
      <c r="F24" s="36">
        <f t="shared" si="1"/>
        <v>0</v>
      </c>
      <c r="G24" s="56">
        <v>0</v>
      </c>
      <c r="H24" s="20">
        <v>280</v>
      </c>
      <c r="I24" s="19">
        <v>0</v>
      </c>
      <c r="J24" s="36">
        <f t="shared" si="2"/>
        <v>280</v>
      </c>
      <c r="K24" s="81">
        <f t="shared" si="0"/>
        <v>280</v>
      </c>
      <c r="L24" s="76">
        <v>2</v>
      </c>
    </row>
    <row r="25" spans="2:12" ht="30" customHeight="1" thickBot="1">
      <c r="B25" s="18">
        <v>38744</v>
      </c>
      <c r="C25" s="20">
        <v>2000</v>
      </c>
      <c r="D25" s="19">
        <v>0</v>
      </c>
      <c r="E25" s="19">
        <v>0</v>
      </c>
      <c r="F25" s="36">
        <f t="shared" si="1"/>
        <v>2000</v>
      </c>
      <c r="G25" s="56">
        <v>0</v>
      </c>
      <c r="H25" s="20">
        <v>330</v>
      </c>
      <c r="I25" s="19">
        <v>0</v>
      </c>
      <c r="J25" s="36">
        <f t="shared" si="2"/>
        <v>330</v>
      </c>
      <c r="K25" s="81">
        <f t="shared" si="0"/>
        <v>2330</v>
      </c>
      <c r="L25" s="76">
        <v>3</v>
      </c>
    </row>
    <row r="26" spans="2:12" ht="30" customHeight="1" thickBot="1">
      <c r="B26" s="18">
        <v>38747</v>
      </c>
      <c r="C26" s="20">
        <v>6540</v>
      </c>
      <c r="D26" s="19">
        <v>1052.546</v>
      </c>
      <c r="E26" s="19">
        <v>850</v>
      </c>
      <c r="F26" s="36">
        <f t="shared" si="1"/>
        <v>8442.546</v>
      </c>
      <c r="G26" s="56">
        <v>3140</v>
      </c>
      <c r="H26" s="20">
        <v>970</v>
      </c>
      <c r="I26" s="19">
        <v>0</v>
      </c>
      <c r="J26" s="36">
        <f t="shared" si="2"/>
        <v>4110</v>
      </c>
      <c r="K26" s="81">
        <f t="shared" si="0"/>
        <v>12552.546</v>
      </c>
      <c r="L26" s="76">
        <v>21</v>
      </c>
    </row>
    <row r="27" spans="2:12" ht="30" customHeight="1">
      <c r="B27" s="18">
        <v>38748</v>
      </c>
      <c r="C27" s="20">
        <v>0</v>
      </c>
      <c r="D27" s="19">
        <v>9201.148</v>
      </c>
      <c r="E27" s="19">
        <v>0</v>
      </c>
      <c r="F27" s="36">
        <f t="shared" si="1"/>
        <v>9201.148</v>
      </c>
      <c r="G27" s="56">
        <v>0</v>
      </c>
      <c r="H27" s="20">
        <v>300</v>
      </c>
      <c r="I27" s="19">
        <v>0</v>
      </c>
      <c r="J27" s="36">
        <f t="shared" si="2"/>
        <v>300</v>
      </c>
      <c r="K27" s="82">
        <f t="shared" si="0"/>
        <v>9501.148</v>
      </c>
      <c r="L27" s="77">
        <v>14</v>
      </c>
    </row>
    <row r="28" spans="2:12" ht="30" customHeight="1" thickBot="1">
      <c r="B28" s="60" t="s">
        <v>9</v>
      </c>
      <c r="C28" s="15">
        <f aca="true" t="shared" si="3" ref="C28:J28">SUM(C6:C27)</f>
        <v>46275.272</v>
      </c>
      <c r="D28" s="15">
        <f t="shared" si="3"/>
        <v>29707.513999999996</v>
      </c>
      <c r="E28" s="15">
        <f t="shared" si="3"/>
        <v>6083.889</v>
      </c>
      <c r="F28" s="57">
        <f t="shared" si="3"/>
        <v>82066.675</v>
      </c>
      <c r="G28" s="58">
        <f t="shared" si="3"/>
        <v>8430</v>
      </c>
      <c r="H28" s="15">
        <f t="shared" si="3"/>
        <v>7585.59</v>
      </c>
      <c r="I28" s="33">
        <f t="shared" si="3"/>
        <v>1100</v>
      </c>
      <c r="J28" s="34">
        <f t="shared" si="3"/>
        <v>17115.59</v>
      </c>
      <c r="K28" s="83" t="s">
        <v>10</v>
      </c>
      <c r="L28" s="78">
        <f>SUM(L7:L27)</f>
        <v>154</v>
      </c>
    </row>
    <row r="29" spans="2:12" ht="6" customHeight="1" thickBot="1" thickTop="1">
      <c r="B29" s="65"/>
      <c r="C29" s="179"/>
      <c r="D29" s="180"/>
      <c r="E29" s="181"/>
      <c r="F29" s="182"/>
      <c r="G29" s="183"/>
      <c r="H29" s="180"/>
      <c r="I29" s="184"/>
      <c r="J29" s="185"/>
      <c r="K29" s="71"/>
      <c r="L29" s="38"/>
    </row>
    <row r="30" spans="2:12" ht="13.5" customHeight="1" thickBot="1">
      <c r="B30" s="66"/>
      <c r="C30" s="186" t="s">
        <v>0</v>
      </c>
      <c r="D30" s="187"/>
      <c r="E30" s="188" t="s">
        <v>1</v>
      </c>
      <c r="F30" s="187"/>
      <c r="G30" s="188" t="s">
        <v>2</v>
      </c>
      <c r="H30" s="189"/>
      <c r="I30" s="190" t="s">
        <v>4</v>
      </c>
      <c r="J30" s="191"/>
      <c r="K30" s="72"/>
      <c r="L30" s="37"/>
    </row>
    <row r="31" spans="2:12" ht="6" customHeight="1" thickBot="1">
      <c r="B31" s="67"/>
      <c r="C31" s="192"/>
      <c r="D31" s="193"/>
      <c r="E31" s="194"/>
      <c r="F31" s="195"/>
      <c r="G31" s="196"/>
      <c r="H31" s="193"/>
      <c r="I31" s="197"/>
      <c r="J31" s="198"/>
      <c r="K31" s="73"/>
      <c r="L31" s="39"/>
    </row>
    <row r="32" spans="2:12" ht="30" customHeight="1" thickBot="1">
      <c r="B32" s="68" t="s">
        <v>21</v>
      </c>
      <c r="C32" s="139">
        <f>C28+G28</f>
        <v>54705.272</v>
      </c>
      <c r="D32" s="140"/>
      <c r="E32" s="141">
        <f>D28+H28</f>
        <v>37293.10399999999</v>
      </c>
      <c r="F32" s="140"/>
      <c r="G32" s="141">
        <f>E28+I28</f>
        <v>7183.889</v>
      </c>
      <c r="H32" s="142"/>
      <c r="I32" s="135">
        <f>SUM(K7:K27)</f>
        <v>99182.265</v>
      </c>
      <c r="J32" s="172"/>
      <c r="K32" s="74"/>
      <c r="L32" s="78">
        <f>SUM(L7:L27)</f>
        <v>154</v>
      </c>
    </row>
    <row r="33" spans="2:12" ht="30" customHeight="1" thickBot="1" thickTop="1">
      <c r="B33" s="68" t="s">
        <v>13</v>
      </c>
      <c r="C33" s="204">
        <v>49408</v>
      </c>
      <c r="D33" s="203"/>
      <c r="E33" s="199">
        <v>29905</v>
      </c>
      <c r="F33" s="203"/>
      <c r="G33" s="199">
        <v>111680</v>
      </c>
      <c r="H33" s="200"/>
      <c r="I33" s="201">
        <v>190993</v>
      </c>
      <c r="J33" s="202"/>
      <c r="K33" s="74"/>
      <c r="L33" s="69">
        <v>153</v>
      </c>
    </row>
    <row r="34" spans="2:12" ht="30" customHeight="1" thickBot="1" thickTop="1">
      <c r="B34" s="68" t="s">
        <v>6</v>
      </c>
      <c r="C34" s="139">
        <v>102082</v>
      </c>
      <c r="D34" s="140"/>
      <c r="E34" s="141">
        <v>57376</v>
      </c>
      <c r="F34" s="140"/>
      <c r="G34" s="141">
        <v>75068</v>
      </c>
      <c r="H34" s="142"/>
      <c r="I34" s="135">
        <v>234526</v>
      </c>
      <c r="J34" s="172"/>
      <c r="K34" s="74"/>
      <c r="L34" s="69">
        <v>424</v>
      </c>
    </row>
    <row r="35" spans="2:12" ht="41.25" customHeight="1" thickBot="1" thickTop="1">
      <c r="B35" s="70" t="s">
        <v>22</v>
      </c>
      <c r="C35" s="173">
        <f>C31+G31+SUM(C32:C34)</f>
        <v>206195.272</v>
      </c>
      <c r="D35" s="174"/>
      <c r="E35" s="175">
        <f>E31+I31+SUM(E32:E34)</f>
        <v>124574.10399999999</v>
      </c>
      <c r="F35" s="176"/>
      <c r="G35" s="174">
        <f>G31+K31+SUM(G32:G34)</f>
        <v>193931.889</v>
      </c>
      <c r="H35" s="174"/>
      <c r="I35" s="177">
        <f>I31+M31+SUM(I32:I34)</f>
        <v>524701.265</v>
      </c>
      <c r="J35" s="178"/>
      <c r="K35" s="74"/>
      <c r="L35" s="69">
        <f>SUM(L28,L33,L34)</f>
        <v>731</v>
      </c>
    </row>
    <row r="36" ht="30" customHeight="1" thickTop="1"/>
  </sheetData>
  <mergeCells count="32">
    <mergeCell ref="G33:H33"/>
    <mergeCell ref="I33:J33"/>
    <mergeCell ref="E33:F33"/>
    <mergeCell ref="C33:D33"/>
    <mergeCell ref="C35:D35"/>
    <mergeCell ref="E35:F35"/>
    <mergeCell ref="G35:H35"/>
    <mergeCell ref="I35:J35"/>
    <mergeCell ref="C34:D34"/>
    <mergeCell ref="E34:F34"/>
    <mergeCell ref="G34:H34"/>
    <mergeCell ref="I34:J34"/>
    <mergeCell ref="C32:D32"/>
    <mergeCell ref="E32:F32"/>
    <mergeCell ref="G32:H32"/>
    <mergeCell ref="I32:J32"/>
    <mergeCell ref="C31:D31"/>
    <mergeCell ref="E31:F31"/>
    <mergeCell ref="G31:H31"/>
    <mergeCell ref="I31:J31"/>
    <mergeCell ref="C30:D30"/>
    <mergeCell ref="E30:F30"/>
    <mergeCell ref="G30:H30"/>
    <mergeCell ref="I30:J30"/>
    <mergeCell ref="C29:D29"/>
    <mergeCell ref="E29:F29"/>
    <mergeCell ref="G29:H29"/>
    <mergeCell ref="I29:J29"/>
    <mergeCell ref="B2:I2"/>
    <mergeCell ref="J2:L2"/>
    <mergeCell ref="B4:B6"/>
    <mergeCell ref="K4:L4"/>
  </mergeCells>
  <printOptions/>
  <pageMargins left="0.45" right="0.4" top="0.24" bottom="0.24" header="0.2" footer="0.22"/>
  <pageSetup horizontalDpi="600" verticalDpi="600" orientation="portrait" paperSize="9" scale="90" r:id="rId1"/>
  <ignoredErrors>
    <ignoredError sqref="F7:F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L35"/>
  <sheetViews>
    <sheetView workbookViewId="0" topLeftCell="A22">
      <selection activeCell="E34" sqref="E34:H34"/>
    </sheetView>
  </sheetViews>
  <sheetFormatPr defaultColWidth="9.00390625" defaultRowHeight="30" customHeight="1"/>
  <cols>
    <col min="1" max="1" width="11.00390625" style="2" customWidth="1"/>
    <col min="2" max="2" width="17.75390625" style="21" customWidth="1"/>
    <col min="3" max="5" width="7.75390625" style="95" customWidth="1"/>
    <col min="6" max="6" width="9.875" style="95" customWidth="1"/>
    <col min="7" max="9" width="7.75390625" style="95" customWidth="1"/>
    <col min="10" max="10" width="10.00390625" style="95" customWidth="1"/>
    <col min="11" max="12" width="9.25390625" style="2" customWidth="1"/>
    <col min="13" max="16384" width="9.125" style="2" customWidth="1"/>
  </cols>
  <sheetData>
    <row r="1" ht="8.25" customHeight="1" thickBot="1"/>
    <row r="2" spans="2:12" s="1" customFormat="1" ht="46.5" customHeight="1" thickBot="1" thickTop="1">
      <c r="B2" s="152" t="s">
        <v>28</v>
      </c>
      <c r="C2" s="153"/>
      <c r="D2" s="153"/>
      <c r="E2" s="153"/>
      <c r="F2" s="153"/>
      <c r="G2" s="153"/>
      <c r="H2" s="153"/>
      <c r="I2" s="153"/>
      <c r="J2" s="156" t="s">
        <v>31</v>
      </c>
      <c r="K2" s="156"/>
      <c r="L2" s="157"/>
    </row>
    <row r="3" spans="2:12" s="1" customFormat="1" ht="6" customHeight="1" thickTop="1">
      <c r="B3" s="9"/>
      <c r="C3" s="100"/>
      <c r="D3" s="96"/>
      <c r="E3" s="101"/>
      <c r="F3" s="102"/>
      <c r="G3" s="103"/>
      <c r="H3" s="96"/>
      <c r="I3" s="101"/>
      <c r="J3" s="104"/>
      <c r="K3" s="29"/>
      <c r="L3" s="30"/>
    </row>
    <row r="4" spans="2:12" ht="13.5" customHeight="1" thickBot="1">
      <c r="B4" s="164" t="s">
        <v>5</v>
      </c>
      <c r="C4" s="105" t="s">
        <v>15</v>
      </c>
      <c r="D4" s="97"/>
      <c r="E4" s="106"/>
      <c r="F4" s="106"/>
      <c r="G4" s="107" t="s">
        <v>16</v>
      </c>
      <c r="H4" s="97"/>
      <c r="I4" s="106"/>
      <c r="J4" s="108"/>
      <c r="K4" s="158" t="s">
        <v>17</v>
      </c>
      <c r="L4" s="159"/>
    </row>
    <row r="5" spans="2:12" ht="6" customHeight="1" thickTop="1">
      <c r="B5" s="164"/>
      <c r="C5" s="109"/>
      <c r="D5" s="98"/>
      <c r="E5" s="110"/>
      <c r="F5" s="111"/>
      <c r="G5" s="112"/>
      <c r="H5" s="98"/>
      <c r="I5" s="110"/>
      <c r="J5" s="113"/>
      <c r="K5" s="27"/>
      <c r="L5" s="28"/>
    </row>
    <row r="6" spans="2:12" ht="13.5" customHeight="1" thickBot="1">
      <c r="B6" s="165"/>
      <c r="C6" s="114" t="s">
        <v>0</v>
      </c>
      <c r="D6" s="99" t="s">
        <v>1</v>
      </c>
      <c r="E6" s="99" t="s">
        <v>2</v>
      </c>
      <c r="F6" s="115" t="s">
        <v>3</v>
      </c>
      <c r="G6" s="116" t="s">
        <v>0</v>
      </c>
      <c r="H6" s="99" t="s">
        <v>1</v>
      </c>
      <c r="I6" s="99" t="s">
        <v>2</v>
      </c>
      <c r="J6" s="117" t="s">
        <v>3</v>
      </c>
      <c r="K6" s="79" t="s">
        <v>3</v>
      </c>
      <c r="L6" s="32" t="s">
        <v>8</v>
      </c>
    </row>
    <row r="7" spans="2:12" ht="30" customHeight="1" thickBot="1" thickTop="1">
      <c r="B7" s="119">
        <v>38749</v>
      </c>
      <c r="C7" s="17">
        <v>5700</v>
      </c>
      <c r="D7" s="17">
        <v>0</v>
      </c>
      <c r="E7" s="17">
        <v>2850</v>
      </c>
      <c r="F7" s="124">
        <f>SUM(C7:E7)</f>
        <v>8550</v>
      </c>
      <c r="G7" s="54">
        <v>0</v>
      </c>
      <c r="H7" s="17">
        <v>1410</v>
      </c>
      <c r="I7" s="17">
        <v>800</v>
      </c>
      <c r="J7" s="124">
        <f>SUM(G7:I7)</f>
        <v>2210</v>
      </c>
      <c r="K7" s="80">
        <f>SUM(F7,J7)</f>
        <v>10760</v>
      </c>
      <c r="L7" s="75">
        <v>15</v>
      </c>
    </row>
    <row r="8" spans="2:12" ht="30" customHeight="1" thickBot="1">
      <c r="B8" s="18">
        <v>38750</v>
      </c>
      <c r="C8" s="19">
        <v>0</v>
      </c>
      <c r="D8" s="19">
        <v>0</v>
      </c>
      <c r="E8" s="19">
        <v>0</v>
      </c>
      <c r="F8" s="126">
        <f aca="true" t="shared" si="0" ref="F8:F26">SUM(C8:E8)</f>
        <v>0</v>
      </c>
      <c r="G8" s="55">
        <v>0</v>
      </c>
      <c r="H8" s="19">
        <v>100</v>
      </c>
      <c r="I8" s="19">
        <v>0</v>
      </c>
      <c r="J8" s="127">
        <f>SUM(G8:I8)</f>
        <v>100</v>
      </c>
      <c r="K8" s="81">
        <f aca="true" t="shared" si="1" ref="K8:K26">SUM(F8,J8)</f>
        <v>100</v>
      </c>
      <c r="L8" s="76">
        <v>1</v>
      </c>
    </row>
    <row r="9" spans="2:12" ht="30" customHeight="1" thickBot="1">
      <c r="B9" s="120">
        <v>38751</v>
      </c>
      <c r="C9" s="19">
        <v>1091</v>
      </c>
      <c r="D9" s="19">
        <v>0</v>
      </c>
      <c r="E9" s="19">
        <v>0</v>
      </c>
      <c r="F9" s="125">
        <f t="shared" si="0"/>
        <v>1091</v>
      </c>
      <c r="G9" s="55">
        <v>0</v>
      </c>
      <c r="H9" s="19">
        <v>300</v>
      </c>
      <c r="I9" s="19">
        <v>0</v>
      </c>
      <c r="J9" s="127">
        <f aca="true" t="shared" si="2" ref="J9:J26">SUM(G9:I9)</f>
        <v>300</v>
      </c>
      <c r="K9" s="81">
        <f t="shared" si="1"/>
        <v>1391</v>
      </c>
      <c r="L9" s="76">
        <v>2</v>
      </c>
    </row>
    <row r="10" spans="2:12" ht="30" customHeight="1" thickBot="1">
      <c r="B10" s="18">
        <v>38754</v>
      </c>
      <c r="C10" s="19">
        <v>950</v>
      </c>
      <c r="D10" s="19">
        <v>190.8</v>
      </c>
      <c r="E10" s="19">
        <v>800</v>
      </c>
      <c r="F10" s="125">
        <f t="shared" si="0"/>
        <v>1940.8</v>
      </c>
      <c r="G10" s="55">
        <v>2200</v>
      </c>
      <c r="H10" s="19">
        <v>241</v>
      </c>
      <c r="I10" s="19">
        <v>0</v>
      </c>
      <c r="J10" s="127">
        <f t="shared" si="2"/>
        <v>2441</v>
      </c>
      <c r="K10" s="81">
        <f t="shared" si="1"/>
        <v>4381.8</v>
      </c>
      <c r="L10" s="76">
        <v>7</v>
      </c>
    </row>
    <row r="11" spans="2:12" ht="30" customHeight="1" thickBot="1">
      <c r="B11" s="18">
        <v>38755</v>
      </c>
      <c r="C11" s="20">
        <v>2000</v>
      </c>
      <c r="D11" s="19">
        <v>2700</v>
      </c>
      <c r="E11" s="19">
        <v>0</v>
      </c>
      <c r="F11" s="125">
        <f t="shared" si="0"/>
        <v>4700</v>
      </c>
      <c r="G11" s="56">
        <v>500</v>
      </c>
      <c r="H11" s="20">
        <v>130</v>
      </c>
      <c r="I11" s="19">
        <v>1150</v>
      </c>
      <c r="J11" s="127">
        <f t="shared" si="2"/>
        <v>1780</v>
      </c>
      <c r="K11" s="81">
        <f t="shared" si="1"/>
        <v>6480</v>
      </c>
      <c r="L11" s="76">
        <v>9</v>
      </c>
    </row>
    <row r="12" spans="2:12" ht="30" customHeight="1" thickBot="1">
      <c r="B12" s="18">
        <v>38756</v>
      </c>
      <c r="C12" s="20">
        <v>0</v>
      </c>
      <c r="D12" s="19">
        <v>3790</v>
      </c>
      <c r="E12" s="19">
        <v>0</v>
      </c>
      <c r="F12" s="125">
        <f t="shared" si="0"/>
        <v>3790</v>
      </c>
      <c r="G12" s="56">
        <v>1145</v>
      </c>
      <c r="H12" s="20">
        <v>1890</v>
      </c>
      <c r="I12" s="19">
        <v>0</v>
      </c>
      <c r="J12" s="127">
        <f t="shared" si="2"/>
        <v>3035</v>
      </c>
      <c r="K12" s="81">
        <f t="shared" si="1"/>
        <v>6825</v>
      </c>
      <c r="L12" s="76">
        <v>13</v>
      </c>
    </row>
    <row r="13" spans="2:12" ht="30" customHeight="1" thickBot="1">
      <c r="B13" s="18">
        <v>38757</v>
      </c>
      <c r="C13" s="20">
        <v>0</v>
      </c>
      <c r="D13" s="19">
        <v>0</v>
      </c>
      <c r="E13" s="19">
        <v>0</v>
      </c>
      <c r="F13" s="125">
        <f t="shared" si="0"/>
        <v>0</v>
      </c>
      <c r="G13" s="56">
        <v>0</v>
      </c>
      <c r="H13" s="20">
        <v>0</v>
      </c>
      <c r="I13" s="19">
        <v>0</v>
      </c>
      <c r="J13" s="127">
        <f t="shared" si="2"/>
        <v>0</v>
      </c>
      <c r="K13" s="81">
        <f t="shared" si="1"/>
        <v>0</v>
      </c>
      <c r="L13" s="76">
        <v>0</v>
      </c>
    </row>
    <row r="14" spans="2:12" ht="30" customHeight="1" thickBot="1">
      <c r="B14" s="18">
        <v>38758</v>
      </c>
      <c r="C14" s="20">
        <v>0</v>
      </c>
      <c r="D14" s="19">
        <v>0</v>
      </c>
      <c r="E14" s="19">
        <v>0</v>
      </c>
      <c r="F14" s="125">
        <f t="shared" si="0"/>
        <v>0</v>
      </c>
      <c r="G14" s="56">
        <v>3000</v>
      </c>
      <c r="H14" s="20">
        <v>800</v>
      </c>
      <c r="I14" s="19">
        <v>0</v>
      </c>
      <c r="J14" s="127">
        <f t="shared" si="2"/>
        <v>3800</v>
      </c>
      <c r="K14" s="81">
        <f t="shared" si="1"/>
        <v>3800</v>
      </c>
      <c r="L14" s="76">
        <v>4</v>
      </c>
    </row>
    <row r="15" spans="2:12" ht="30" customHeight="1" thickBot="1">
      <c r="B15" s="18">
        <v>38761</v>
      </c>
      <c r="C15" s="20">
        <v>5460</v>
      </c>
      <c r="D15" s="20">
        <v>5750</v>
      </c>
      <c r="E15" s="19">
        <v>850</v>
      </c>
      <c r="F15" s="125">
        <f t="shared" si="0"/>
        <v>12060</v>
      </c>
      <c r="G15" s="56">
        <v>0</v>
      </c>
      <c r="H15" s="20">
        <v>280</v>
      </c>
      <c r="I15" s="19">
        <v>0</v>
      </c>
      <c r="J15" s="127">
        <f t="shared" si="2"/>
        <v>280</v>
      </c>
      <c r="K15" s="81">
        <f t="shared" si="1"/>
        <v>12340</v>
      </c>
      <c r="L15" s="76">
        <v>17</v>
      </c>
    </row>
    <row r="16" spans="2:12" ht="30" customHeight="1" thickBot="1">
      <c r="B16" s="18">
        <v>38762</v>
      </c>
      <c r="C16" s="20">
        <v>1728</v>
      </c>
      <c r="D16" s="19">
        <v>0</v>
      </c>
      <c r="E16" s="19">
        <v>800</v>
      </c>
      <c r="F16" s="125">
        <f t="shared" si="0"/>
        <v>2528</v>
      </c>
      <c r="G16" s="56">
        <v>0</v>
      </c>
      <c r="H16" s="20">
        <v>140</v>
      </c>
      <c r="I16" s="19">
        <v>0</v>
      </c>
      <c r="J16" s="127">
        <f t="shared" si="2"/>
        <v>140</v>
      </c>
      <c r="K16" s="81">
        <f t="shared" si="1"/>
        <v>2668</v>
      </c>
      <c r="L16" s="76">
        <v>4</v>
      </c>
    </row>
    <row r="17" spans="2:12" ht="30" customHeight="1" thickBot="1">
      <c r="B17" s="18">
        <v>38763</v>
      </c>
      <c r="C17" s="20">
        <v>1600</v>
      </c>
      <c r="D17" s="19">
        <v>990</v>
      </c>
      <c r="E17" s="19">
        <v>0</v>
      </c>
      <c r="F17" s="125">
        <f t="shared" si="0"/>
        <v>2590</v>
      </c>
      <c r="G17" s="56">
        <v>0</v>
      </c>
      <c r="H17" s="20">
        <v>0</v>
      </c>
      <c r="I17" s="19">
        <v>0</v>
      </c>
      <c r="J17" s="127">
        <f t="shared" si="2"/>
        <v>0</v>
      </c>
      <c r="K17" s="81">
        <f t="shared" si="1"/>
        <v>2590</v>
      </c>
      <c r="L17" s="76">
        <v>2</v>
      </c>
    </row>
    <row r="18" spans="2:12" ht="30" customHeight="1" thickBot="1">
      <c r="B18" s="18">
        <v>38764</v>
      </c>
      <c r="C18" s="20">
        <v>790</v>
      </c>
      <c r="D18" s="19">
        <v>140</v>
      </c>
      <c r="E18" s="19">
        <v>0</v>
      </c>
      <c r="F18" s="125">
        <f t="shared" si="0"/>
        <v>930</v>
      </c>
      <c r="G18" s="56">
        <v>0</v>
      </c>
      <c r="H18" s="20">
        <v>440</v>
      </c>
      <c r="I18" s="19">
        <v>0</v>
      </c>
      <c r="J18" s="127">
        <f t="shared" si="2"/>
        <v>440</v>
      </c>
      <c r="K18" s="81">
        <f t="shared" si="1"/>
        <v>1370</v>
      </c>
      <c r="L18" s="76">
        <v>4</v>
      </c>
    </row>
    <row r="19" spans="2:12" ht="30" customHeight="1" thickBot="1">
      <c r="B19" s="18">
        <v>38765</v>
      </c>
      <c r="C19" s="20">
        <v>0</v>
      </c>
      <c r="D19" s="19">
        <v>0</v>
      </c>
      <c r="E19" s="19">
        <v>0</v>
      </c>
      <c r="F19" s="125">
        <f t="shared" si="0"/>
        <v>0</v>
      </c>
      <c r="G19" s="56">
        <v>0</v>
      </c>
      <c r="H19" s="20">
        <v>400</v>
      </c>
      <c r="I19" s="19">
        <v>1860</v>
      </c>
      <c r="J19" s="127">
        <f t="shared" si="2"/>
        <v>2260</v>
      </c>
      <c r="K19" s="81">
        <f t="shared" si="1"/>
        <v>2260</v>
      </c>
      <c r="L19" s="76">
        <v>7</v>
      </c>
    </row>
    <row r="20" spans="2:12" ht="30" customHeight="1" thickBot="1">
      <c r="B20" s="18">
        <v>38768</v>
      </c>
      <c r="C20" s="20">
        <v>0</v>
      </c>
      <c r="D20" s="19">
        <v>0</v>
      </c>
      <c r="E20" s="19">
        <v>0</v>
      </c>
      <c r="F20" s="125">
        <f t="shared" si="0"/>
        <v>0</v>
      </c>
      <c r="G20" s="56">
        <v>0</v>
      </c>
      <c r="H20" s="20">
        <v>0</v>
      </c>
      <c r="I20" s="19">
        <v>0</v>
      </c>
      <c r="J20" s="127">
        <v>0</v>
      </c>
      <c r="K20" s="81">
        <f t="shared" si="1"/>
        <v>0</v>
      </c>
      <c r="L20" s="76">
        <v>0</v>
      </c>
    </row>
    <row r="21" spans="2:12" ht="30" customHeight="1" thickBot="1">
      <c r="B21" s="18">
        <v>38769</v>
      </c>
      <c r="C21" s="20">
        <v>3933.092</v>
      </c>
      <c r="D21" s="19">
        <v>590</v>
      </c>
      <c r="E21" s="19">
        <v>0</v>
      </c>
      <c r="F21" s="125">
        <f>SUM(C21:E21)</f>
        <v>4523.092000000001</v>
      </c>
      <c r="G21" s="56">
        <v>0</v>
      </c>
      <c r="H21" s="20">
        <v>160</v>
      </c>
      <c r="I21" s="19">
        <v>200</v>
      </c>
      <c r="J21" s="127">
        <f>SUM(G21:I21)</f>
        <v>360</v>
      </c>
      <c r="K21" s="81">
        <f t="shared" si="1"/>
        <v>4883.092000000001</v>
      </c>
      <c r="L21" s="76">
        <v>8</v>
      </c>
    </row>
    <row r="22" spans="2:12" ht="30" customHeight="1" thickBot="1">
      <c r="B22" s="18">
        <v>38770</v>
      </c>
      <c r="C22" s="20">
        <v>0</v>
      </c>
      <c r="D22" s="19">
        <v>2700</v>
      </c>
      <c r="E22" s="19">
        <v>0</v>
      </c>
      <c r="F22" s="125">
        <f t="shared" si="0"/>
        <v>2700</v>
      </c>
      <c r="G22" s="56">
        <v>2100</v>
      </c>
      <c r="H22" s="20">
        <v>200</v>
      </c>
      <c r="I22" s="19">
        <v>0</v>
      </c>
      <c r="J22" s="127">
        <f t="shared" si="2"/>
        <v>2300</v>
      </c>
      <c r="K22" s="81">
        <f t="shared" si="1"/>
        <v>5000</v>
      </c>
      <c r="L22" s="76">
        <v>8</v>
      </c>
    </row>
    <row r="23" spans="2:12" ht="30" customHeight="1" thickBot="1">
      <c r="B23" s="18">
        <v>38771</v>
      </c>
      <c r="C23" s="20">
        <v>0</v>
      </c>
      <c r="D23" s="19">
        <v>590</v>
      </c>
      <c r="E23" s="19">
        <v>0</v>
      </c>
      <c r="F23" s="125">
        <f t="shared" si="0"/>
        <v>590</v>
      </c>
      <c r="G23" s="56">
        <v>280</v>
      </c>
      <c r="H23" s="20">
        <v>420</v>
      </c>
      <c r="I23" s="19">
        <v>0</v>
      </c>
      <c r="J23" s="127">
        <f t="shared" si="2"/>
        <v>700</v>
      </c>
      <c r="K23" s="81">
        <f t="shared" si="1"/>
        <v>1290</v>
      </c>
      <c r="L23" s="76">
        <v>5</v>
      </c>
    </row>
    <row r="24" spans="2:12" ht="30" customHeight="1" thickBot="1">
      <c r="B24" s="18">
        <v>38772</v>
      </c>
      <c r="C24" s="20">
        <v>2000</v>
      </c>
      <c r="D24" s="19">
        <v>900</v>
      </c>
      <c r="E24" s="19">
        <v>300</v>
      </c>
      <c r="F24" s="125">
        <f t="shared" si="0"/>
        <v>3200</v>
      </c>
      <c r="G24" s="56">
        <v>0</v>
      </c>
      <c r="H24" s="20">
        <v>0</v>
      </c>
      <c r="I24" s="19">
        <v>0</v>
      </c>
      <c r="J24" s="127">
        <f t="shared" si="2"/>
        <v>0</v>
      </c>
      <c r="K24" s="81">
        <f t="shared" si="1"/>
        <v>3200</v>
      </c>
      <c r="L24" s="76">
        <v>3</v>
      </c>
    </row>
    <row r="25" spans="2:12" ht="30" customHeight="1" thickBot="1">
      <c r="B25" s="18">
        <v>38775</v>
      </c>
      <c r="C25" s="20">
        <v>5220.576</v>
      </c>
      <c r="D25" s="19">
        <v>3476.466</v>
      </c>
      <c r="E25" s="19">
        <v>0</v>
      </c>
      <c r="F25" s="125">
        <f t="shared" si="0"/>
        <v>8697.042</v>
      </c>
      <c r="G25" s="56">
        <v>200</v>
      </c>
      <c r="H25" s="20">
        <v>0</v>
      </c>
      <c r="I25" s="19">
        <v>300</v>
      </c>
      <c r="J25" s="127">
        <f t="shared" si="2"/>
        <v>500</v>
      </c>
      <c r="K25" s="81">
        <f t="shared" si="1"/>
        <v>9197.042</v>
      </c>
      <c r="L25" s="76">
        <v>8</v>
      </c>
    </row>
    <row r="26" spans="2:12" ht="30" customHeight="1" thickBot="1">
      <c r="B26" s="18">
        <v>38776</v>
      </c>
      <c r="C26" s="20">
        <v>2000</v>
      </c>
      <c r="D26" s="19">
        <v>150</v>
      </c>
      <c r="E26" s="19">
        <v>0</v>
      </c>
      <c r="F26" s="125">
        <f t="shared" si="0"/>
        <v>2150</v>
      </c>
      <c r="G26" s="56">
        <v>820</v>
      </c>
      <c r="H26" s="20">
        <v>80</v>
      </c>
      <c r="I26" s="19">
        <v>0</v>
      </c>
      <c r="J26" s="127">
        <f t="shared" si="2"/>
        <v>900</v>
      </c>
      <c r="K26" s="81">
        <f t="shared" si="1"/>
        <v>3050</v>
      </c>
      <c r="L26" s="76">
        <v>8</v>
      </c>
    </row>
    <row r="27" spans="2:12" ht="30" customHeight="1" thickBot="1">
      <c r="B27" s="60" t="s">
        <v>9</v>
      </c>
      <c r="C27" s="15">
        <f aca="true" t="shared" si="3" ref="C27:J27">SUM(C6:C26)</f>
        <v>32472.668</v>
      </c>
      <c r="D27" s="15">
        <f t="shared" si="3"/>
        <v>21967.266</v>
      </c>
      <c r="E27" s="15">
        <f t="shared" si="3"/>
        <v>5600</v>
      </c>
      <c r="F27" s="57">
        <f t="shared" si="3"/>
        <v>60039.93400000001</v>
      </c>
      <c r="G27" s="58">
        <f t="shared" si="3"/>
        <v>10245</v>
      </c>
      <c r="H27" s="15">
        <f t="shared" si="3"/>
        <v>6991</v>
      </c>
      <c r="I27" s="33">
        <f t="shared" si="3"/>
        <v>4310</v>
      </c>
      <c r="J27" s="34">
        <f t="shared" si="3"/>
        <v>21546</v>
      </c>
      <c r="K27" s="83" t="s">
        <v>10</v>
      </c>
      <c r="L27" s="78">
        <f>SUM(L7:L26)</f>
        <v>125</v>
      </c>
    </row>
    <row r="28" spans="2:12" ht="6" customHeight="1" thickBot="1" thickTop="1">
      <c r="B28" s="65"/>
      <c r="C28" s="179"/>
      <c r="D28" s="180"/>
      <c r="E28" s="181"/>
      <c r="F28" s="182"/>
      <c r="G28" s="183"/>
      <c r="H28" s="180"/>
      <c r="I28" s="184"/>
      <c r="J28" s="185"/>
      <c r="K28" s="71"/>
      <c r="L28" s="38"/>
    </row>
    <row r="29" spans="2:12" ht="13.5" customHeight="1" thickBot="1">
      <c r="B29" s="66"/>
      <c r="C29" s="186" t="s">
        <v>0</v>
      </c>
      <c r="D29" s="187"/>
      <c r="E29" s="188" t="s">
        <v>1</v>
      </c>
      <c r="F29" s="187"/>
      <c r="G29" s="188" t="s">
        <v>2</v>
      </c>
      <c r="H29" s="189"/>
      <c r="I29" s="190" t="s">
        <v>4</v>
      </c>
      <c r="J29" s="191"/>
      <c r="K29" s="72"/>
      <c r="L29" s="37"/>
    </row>
    <row r="30" spans="2:12" ht="6" customHeight="1" thickBot="1">
      <c r="B30" s="67"/>
      <c r="C30" s="192"/>
      <c r="D30" s="193"/>
      <c r="E30" s="194"/>
      <c r="F30" s="195"/>
      <c r="G30" s="196"/>
      <c r="H30" s="193"/>
      <c r="I30" s="197"/>
      <c r="J30" s="198"/>
      <c r="K30" s="73"/>
      <c r="L30" s="39"/>
    </row>
    <row r="31" spans="2:12" ht="30" customHeight="1" thickBot="1">
      <c r="B31" s="68" t="s">
        <v>29</v>
      </c>
      <c r="C31" s="139">
        <f>C27+G27</f>
        <v>42717.668000000005</v>
      </c>
      <c r="D31" s="140"/>
      <c r="E31" s="141">
        <f>D27+H27</f>
        <v>28958.266</v>
      </c>
      <c r="F31" s="140"/>
      <c r="G31" s="141">
        <f>E27+I27</f>
        <v>9910</v>
      </c>
      <c r="H31" s="142"/>
      <c r="I31" s="135">
        <f>SUM(K7:K26)</f>
        <v>81585.93400000001</v>
      </c>
      <c r="J31" s="172"/>
      <c r="K31" s="74"/>
      <c r="L31" s="122">
        <f>SUM(L7:L26)</f>
        <v>125</v>
      </c>
    </row>
    <row r="32" spans="2:12" ht="30" customHeight="1" thickBot="1" thickTop="1">
      <c r="B32" s="68" t="s">
        <v>21</v>
      </c>
      <c r="C32" s="204">
        <v>54705</v>
      </c>
      <c r="D32" s="203"/>
      <c r="E32" s="199">
        <v>37293.10399999999</v>
      </c>
      <c r="F32" s="203"/>
      <c r="G32" s="199">
        <v>7183.889</v>
      </c>
      <c r="H32" s="200"/>
      <c r="I32" s="201">
        <v>99182.265</v>
      </c>
      <c r="J32" s="202"/>
      <c r="K32" s="74"/>
      <c r="L32" s="121">
        <v>154</v>
      </c>
    </row>
    <row r="33" spans="2:12" ht="30" customHeight="1" thickBot="1" thickTop="1">
      <c r="B33" s="68" t="s">
        <v>13</v>
      </c>
      <c r="C33" s="204">
        <v>49408</v>
      </c>
      <c r="D33" s="203"/>
      <c r="E33" s="199">
        <v>29905</v>
      </c>
      <c r="F33" s="203"/>
      <c r="G33" s="199">
        <v>111680</v>
      </c>
      <c r="H33" s="200"/>
      <c r="I33" s="201">
        <v>190993</v>
      </c>
      <c r="J33" s="202"/>
      <c r="K33" s="74"/>
      <c r="L33" s="123">
        <v>153</v>
      </c>
    </row>
    <row r="34" spans="2:12" ht="30" customHeight="1" thickBot="1" thickTop="1">
      <c r="B34" s="68" t="s">
        <v>6</v>
      </c>
      <c r="C34" s="139">
        <v>102082</v>
      </c>
      <c r="D34" s="140"/>
      <c r="E34" s="141">
        <v>57376</v>
      </c>
      <c r="F34" s="140"/>
      <c r="G34" s="141">
        <v>75068</v>
      </c>
      <c r="H34" s="142"/>
      <c r="I34" s="135">
        <v>234526</v>
      </c>
      <c r="J34" s="172"/>
      <c r="K34" s="74"/>
      <c r="L34" s="69">
        <v>424</v>
      </c>
    </row>
    <row r="35" spans="2:12" ht="41.25" customHeight="1" thickBot="1" thickTop="1">
      <c r="B35" s="70" t="s">
        <v>22</v>
      </c>
      <c r="C35" s="173">
        <f>C30+G30+SUM(C31:C34)</f>
        <v>248912.668</v>
      </c>
      <c r="D35" s="174"/>
      <c r="E35" s="175">
        <f>E30+I30+SUM(E31:E34)</f>
        <v>153532.37</v>
      </c>
      <c r="F35" s="176"/>
      <c r="G35" s="174">
        <f>G30+K30+SUM(G31:G34)</f>
        <v>203841.889</v>
      </c>
      <c r="H35" s="174"/>
      <c r="I35" s="177">
        <f>I30+M30+SUM(I31:I34)</f>
        <v>606287.199</v>
      </c>
      <c r="J35" s="178"/>
      <c r="K35" s="74"/>
      <c r="L35" s="69">
        <f>SUM(L31,L32,L33,L34)</f>
        <v>856</v>
      </c>
    </row>
    <row r="36" ht="30" customHeight="1" thickTop="1"/>
  </sheetData>
  <mergeCells count="36">
    <mergeCell ref="C32:D32"/>
    <mergeCell ref="E32:F32"/>
    <mergeCell ref="G32:H32"/>
    <mergeCell ref="I32:J32"/>
    <mergeCell ref="C35:D35"/>
    <mergeCell ref="E35:F35"/>
    <mergeCell ref="G35:H35"/>
    <mergeCell ref="I35:J35"/>
    <mergeCell ref="C34:D34"/>
    <mergeCell ref="E34:F34"/>
    <mergeCell ref="G34:H34"/>
    <mergeCell ref="I34:J34"/>
    <mergeCell ref="C33:D33"/>
    <mergeCell ref="E33:F33"/>
    <mergeCell ref="G33:H33"/>
    <mergeCell ref="I33:J33"/>
    <mergeCell ref="C31:D31"/>
    <mergeCell ref="E31:F31"/>
    <mergeCell ref="G31:H31"/>
    <mergeCell ref="I31:J31"/>
    <mergeCell ref="C30:D30"/>
    <mergeCell ref="E30:F30"/>
    <mergeCell ref="G30:H30"/>
    <mergeCell ref="I30:J30"/>
    <mergeCell ref="C29:D29"/>
    <mergeCell ref="E29:F29"/>
    <mergeCell ref="G29:H29"/>
    <mergeCell ref="I29:J29"/>
    <mergeCell ref="C28:D28"/>
    <mergeCell ref="E28:F28"/>
    <mergeCell ref="G28:H28"/>
    <mergeCell ref="I28:J28"/>
    <mergeCell ref="B2:I2"/>
    <mergeCell ref="J2:L2"/>
    <mergeCell ref="B4:B6"/>
    <mergeCell ref="K4:L4"/>
  </mergeCells>
  <printOptions/>
  <pageMargins left="0.32" right="0.31" top="0.29" bottom="0.27" header="0.22" footer="0.17"/>
  <pageSetup horizontalDpi="600" verticalDpi="600" orientation="portrait" paperSize="9" scale="90" r:id="rId1"/>
  <ignoredErrors>
    <ignoredError sqref="F7:F16 F21:F26 F17:F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L39"/>
  <sheetViews>
    <sheetView workbookViewId="0" topLeftCell="A28">
      <selection activeCell="E38" sqref="E38:H38"/>
    </sheetView>
  </sheetViews>
  <sheetFormatPr defaultColWidth="9.00390625" defaultRowHeight="30" customHeight="1"/>
  <cols>
    <col min="1" max="1" width="11.00390625" style="2" customWidth="1"/>
    <col min="2" max="2" width="17.75390625" style="21" customWidth="1"/>
    <col min="3" max="5" width="7.75390625" style="95" customWidth="1"/>
    <col min="6" max="6" width="9.875" style="95" customWidth="1"/>
    <col min="7" max="9" width="7.75390625" style="95" customWidth="1"/>
    <col min="10" max="10" width="10.00390625" style="95" customWidth="1"/>
    <col min="11" max="12" width="9.25390625" style="2" customWidth="1"/>
    <col min="13" max="16384" width="9.125" style="2" customWidth="1"/>
  </cols>
  <sheetData>
    <row r="1" ht="8.25" customHeight="1" thickBot="1"/>
    <row r="2" spans="2:12" s="1" customFormat="1" ht="46.5" customHeight="1" thickBot="1" thickTop="1">
      <c r="B2" s="152" t="s">
        <v>32</v>
      </c>
      <c r="C2" s="153"/>
      <c r="D2" s="153"/>
      <c r="E2" s="153"/>
      <c r="F2" s="153"/>
      <c r="G2" s="153"/>
      <c r="H2" s="153"/>
      <c r="I2" s="153"/>
      <c r="J2" s="156" t="s">
        <v>34</v>
      </c>
      <c r="K2" s="156"/>
      <c r="L2" s="157"/>
    </row>
    <row r="3" spans="2:12" s="1" customFormat="1" ht="6" customHeight="1" thickTop="1">
      <c r="B3" s="9"/>
      <c r="C3" s="100"/>
      <c r="D3" s="96"/>
      <c r="E3" s="101"/>
      <c r="F3" s="102"/>
      <c r="G3" s="103"/>
      <c r="H3" s="96"/>
      <c r="I3" s="101"/>
      <c r="J3" s="104"/>
      <c r="K3" s="29"/>
      <c r="L3" s="30"/>
    </row>
    <row r="4" spans="2:12" ht="13.5" customHeight="1" thickBot="1">
      <c r="B4" s="164" t="s">
        <v>5</v>
      </c>
      <c r="C4" s="105" t="s">
        <v>15</v>
      </c>
      <c r="D4" s="97"/>
      <c r="E4" s="106"/>
      <c r="F4" s="106"/>
      <c r="G4" s="107" t="s">
        <v>16</v>
      </c>
      <c r="H4" s="97"/>
      <c r="I4" s="106"/>
      <c r="J4" s="108"/>
      <c r="K4" s="158" t="s">
        <v>17</v>
      </c>
      <c r="L4" s="159"/>
    </row>
    <row r="5" spans="2:12" ht="6" customHeight="1" thickTop="1">
      <c r="B5" s="164"/>
      <c r="C5" s="109"/>
      <c r="D5" s="98"/>
      <c r="E5" s="110"/>
      <c r="F5" s="111"/>
      <c r="G5" s="112"/>
      <c r="H5" s="98"/>
      <c r="I5" s="110"/>
      <c r="J5" s="113"/>
      <c r="K5" s="27"/>
      <c r="L5" s="28"/>
    </row>
    <row r="6" spans="2:12" ht="13.5" customHeight="1" thickBot="1">
      <c r="B6" s="165"/>
      <c r="C6" s="114" t="s">
        <v>0</v>
      </c>
      <c r="D6" s="99" t="s">
        <v>1</v>
      </c>
      <c r="E6" s="99" t="s">
        <v>2</v>
      </c>
      <c r="F6" s="115" t="s">
        <v>3</v>
      </c>
      <c r="G6" s="116" t="s">
        <v>0</v>
      </c>
      <c r="H6" s="99" t="s">
        <v>1</v>
      </c>
      <c r="I6" s="99" t="s">
        <v>2</v>
      </c>
      <c r="J6" s="117" t="s">
        <v>3</v>
      </c>
      <c r="K6" s="79" t="s">
        <v>3</v>
      </c>
      <c r="L6" s="32" t="s">
        <v>8</v>
      </c>
    </row>
    <row r="7" spans="2:12" ht="30" customHeight="1" thickBot="1" thickTop="1">
      <c r="B7" s="119">
        <v>38777</v>
      </c>
      <c r="C7" s="17">
        <v>1900</v>
      </c>
      <c r="D7" s="17">
        <v>0</v>
      </c>
      <c r="E7" s="17">
        <v>1050</v>
      </c>
      <c r="F7" s="124">
        <f>SUM(C7:E7)</f>
        <v>2950</v>
      </c>
      <c r="G7" s="54">
        <v>0</v>
      </c>
      <c r="H7" s="17">
        <v>0</v>
      </c>
      <c r="I7" s="17">
        <v>0</v>
      </c>
      <c r="J7" s="124">
        <f>SUM(G7:I7)</f>
        <v>0</v>
      </c>
      <c r="K7" s="80">
        <f>SUM(F7,J7)</f>
        <v>2950</v>
      </c>
      <c r="L7" s="75">
        <v>3</v>
      </c>
    </row>
    <row r="8" spans="2:12" ht="30" customHeight="1" thickBot="1">
      <c r="B8" s="18">
        <v>38778</v>
      </c>
      <c r="C8" s="19">
        <v>1031.92</v>
      </c>
      <c r="D8" s="19">
        <v>3224</v>
      </c>
      <c r="E8" s="19">
        <v>0</v>
      </c>
      <c r="F8" s="126">
        <f>SUM(C8:E8)</f>
        <v>4255.92</v>
      </c>
      <c r="G8" s="55">
        <v>0</v>
      </c>
      <c r="H8" s="19">
        <v>1650</v>
      </c>
      <c r="I8" s="19">
        <v>0</v>
      </c>
      <c r="J8" s="127">
        <f>SUM(G8:I8)</f>
        <v>1650</v>
      </c>
      <c r="K8" s="81">
        <f aca="true" t="shared" si="0" ref="K8:K29">SUM(F8,J8)</f>
        <v>5905.92</v>
      </c>
      <c r="L8" s="76">
        <v>11</v>
      </c>
    </row>
    <row r="9" spans="2:12" ht="30" customHeight="1" thickBot="1">
      <c r="B9" s="18">
        <v>38779</v>
      </c>
      <c r="C9" s="19">
        <v>693</v>
      </c>
      <c r="D9" s="19">
        <v>0</v>
      </c>
      <c r="E9" s="19">
        <v>0</v>
      </c>
      <c r="F9" s="126">
        <f aca="true" t="shared" si="1" ref="F9:F28">SUM(C9:E9)</f>
        <v>693</v>
      </c>
      <c r="G9" s="55">
        <v>300</v>
      </c>
      <c r="H9" s="19">
        <v>200</v>
      </c>
      <c r="I9" s="19">
        <v>0</v>
      </c>
      <c r="J9" s="127">
        <f aca="true" t="shared" si="2" ref="J9:J29">SUM(G9:I9)</f>
        <v>500</v>
      </c>
      <c r="K9" s="81">
        <f t="shared" si="0"/>
        <v>1193</v>
      </c>
      <c r="L9" s="76">
        <v>4</v>
      </c>
    </row>
    <row r="10" spans="2:12" ht="30" customHeight="1" thickBot="1">
      <c r="B10" s="18">
        <v>38782</v>
      </c>
      <c r="C10" s="19">
        <v>0</v>
      </c>
      <c r="D10" s="19">
        <v>0</v>
      </c>
      <c r="E10" s="19">
        <v>5950</v>
      </c>
      <c r="F10" s="126">
        <f t="shared" si="1"/>
        <v>5950</v>
      </c>
      <c r="G10" s="55">
        <v>0</v>
      </c>
      <c r="H10" s="19">
        <v>0</v>
      </c>
      <c r="I10" s="19">
        <v>0</v>
      </c>
      <c r="J10" s="127">
        <f t="shared" si="2"/>
        <v>0</v>
      </c>
      <c r="K10" s="81">
        <f t="shared" si="0"/>
        <v>5950</v>
      </c>
      <c r="L10" s="76">
        <v>7</v>
      </c>
    </row>
    <row r="11" spans="2:12" ht="30" customHeight="1" thickBot="1">
      <c r="B11" s="18">
        <v>38783</v>
      </c>
      <c r="C11" s="20">
        <v>5000</v>
      </c>
      <c r="D11" s="19">
        <v>0</v>
      </c>
      <c r="E11" s="19">
        <v>0</v>
      </c>
      <c r="F11" s="126">
        <f t="shared" si="1"/>
        <v>5000</v>
      </c>
      <c r="G11" s="56">
        <v>0</v>
      </c>
      <c r="H11" s="20">
        <v>0</v>
      </c>
      <c r="I11" s="19">
        <v>0</v>
      </c>
      <c r="J11" s="127">
        <f t="shared" si="2"/>
        <v>0</v>
      </c>
      <c r="K11" s="81">
        <f t="shared" si="0"/>
        <v>5000</v>
      </c>
      <c r="L11" s="76">
        <v>5</v>
      </c>
    </row>
    <row r="12" spans="2:12" ht="30" customHeight="1" thickBot="1">
      <c r="B12" s="18">
        <v>38784</v>
      </c>
      <c r="C12" s="20">
        <v>2000</v>
      </c>
      <c r="D12" s="19">
        <v>200</v>
      </c>
      <c r="E12" s="19">
        <v>0</v>
      </c>
      <c r="F12" s="126">
        <f t="shared" si="1"/>
        <v>2200</v>
      </c>
      <c r="G12" s="56">
        <v>0</v>
      </c>
      <c r="H12" s="20">
        <v>290</v>
      </c>
      <c r="I12" s="19">
        <v>0</v>
      </c>
      <c r="J12" s="127">
        <f t="shared" si="2"/>
        <v>290</v>
      </c>
      <c r="K12" s="81">
        <f t="shared" si="0"/>
        <v>2490</v>
      </c>
      <c r="L12" s="76">
        <v>5</v>
      </c>
    </row>
    <row r="13" spans="2:12" ht="30" customHeight="1" thickBot="1">
      <c r="B13" s="18">
        <v>38785</v>
      </c>
      <c r="C13" s="20">
        <v>1100</v>
      </c>
      <c r="D13" s="19">
        <v>2000</v>
      </c>
      <c r="E13" s="19">
        <v>500</v>
      </c>
      <c r="F13" s="126">
        <f t="shared" si="1"/>
        <v>3600</v>
      </c>
      <c r="G13" s="56">
        <v>0</v>
      </c>
      <c r="H13" s="20">
        <v>83.59</v>
      </c>
      <c r="I13" s="19">
        <v>250</v>
      </c>
      <c r="J13" s="127">
        <f t="shared" si="2"/>
        <v>333.59000000000003</v>
      </c>
      <c r="K13" s="81">
        <f t="shared" si="0"/>
        <v>3933.59</v>
      </c>
      <c r="L13" s="76">
        <v>7</v>
      </c>
    </row>
    <row r="14" spans="2:12" ht="30" customHeight="1" thickBot="1">
      <c r="B14" s="18">
        <v>38786</v>
      </c>
      <c r="C14" s="20">
        <v>1450.702</v>
      </c>
      <c r="D14" s="19">
        <v>0</v>
      </c>
      <c r="E14" s="19">
        <v>0</v>
      </c>
      <c r="F14" s="126">
        <f>SUM(C14:E14)</f>
        <v>1450.702</v>
      </c>
      <c r="G14" s="56">
        <v>1080</v>
      </c>
      <c r="H14" s="20">
        <v>0</v>
      </c>
      <c r="I14" s="19">
        <v>650</v>
      </c>
      <c r="J14" s="127">
        <f t="shared" si="2"/>
        <v>1730</v>
      </c>
      <c r="K14" s="81">
        <f t="shared" si="0"/>
        <v>3180.702</v>
      </c>
      <c r="L14" s="76">
        <v>8</v>
      </c>
    </row>
    <row r="15" spans="2:12" ht="30" customHeight="1" thickBot="1">
      <c r="B15" s="18">
        <v>38789</v>
      </c>
      <c r="C15" s="20">
        <v>0</v>
      </c>
      <c r="D15" s="20">
        <v>920</v>
      </c>
      <c r="E15" s="19">
        <v>2820</v>
      </c>
      <c r="F15" s="126">
        <f t="shared" si="1"/>
        <v>3740</v>
      </c>
      <c r="G15" s="56">
        <v>0</v>
      </c>
      <c r="H15" s="20">
        <v>300</v>
      </c>
      <c r="I15" s="19">
        <v>1600</v>
      </c>
      <c r="J15" s="127">
        <f t="shared" si="2"/>
        <v>1900</v>
      </c>
      <c r="K15" s="81">
        <f t="shared" si="0"/>
        <v>5640</v>
      </c>
      <c r="L15" s="76">
        <v>6</v>
      </c>
    </row>
    <row r="16" spans="2:12" ht="30" customHeight="1" thickBot="1">
      <c r="B16" s="18">
        <v>38790</v>
      </c>
      <c r="C16" s="20">
        <v>0</v>
      </c>
      <c r="D16" s="19">
        <v>0</v>
      </c>
      <c r="E16" s="19">
        <v>0</v>
      </c>
      <c r="F16" s="126">
        <f>SUM(C16:E16)</f>
        <v>0</v>
      </c>
      <c r="G16" s="56">
        <v>0</v>
      </c>
      <c r="H16" s="20">
        <v>820</v>
      </c>
      <c r="I16" s="19">
        <v>0</v>
      </c>
      <c r="J16" s="127">
        <f t="shared" si="2"/>
        <v>820</v>
      </c>
      <c r="K16" s="81">
        <f t="shared" si="0"/>
        <v>820</v>
      </c>
      <c r="L16" s="76">
        <v>3</v>
      </c>
    </row>
    <row r="17" spans="2:12" ht="30" customHeight="1" thickBot="1">
      <c r="B17" s="18">
        <v>38791</v>
      </c>
      <c r="C17" s="20">
        <v>1600</v>
      </c>
      <c r="D17" s="19">
        <v>2600</v>
      </c>
      <c r="E17" s="19">
        <v>2000</v>
      </c>
      <c r="F17" s="126">
        <f>SUM(C17:E17)</f>
        <v>6200</v>
      </c>
      <c r="G17" s="56">
        <v>0</v>
      </c>
      <c r="H17" s="20">
        <v>850</v>
      </c>
      <c r="I17" s="19">
        <v>0</v>
      </c>
      <c r="J17" s="127">
        <f t="shared" si="2"/>
        <v>850</v>
      </c>
      <c r="K17" s="81">
        <f t="shared" si="0"/>
        <v>7050</v>
      </c>
      <c r="L17" s="76">
        <v>9</v>
      </c>
    </row>
    <row r="18" spans="2:12" ht="30" customHeight="1" thickBot="1">
      <c r="B18" s="18">
        <v>38792</v>
      </c>
      <c r="C18" s="20">
        <v>0</v>
      </c>
      <c r="D18" s="19">
        <v>0</v>
      </c>
      <c r="E18" s="19">
        <v>0</v>
      </c>
      <c r="F18" s="126">
        <f>SUM(C18:E18)</f>
        <v>0</v>
      </c>
      <c r="G18" s="56">
        <v>0</v>
      </c>
      <c r="H18" s="20">
        <v>900</v>
      </c>
      <c r="I18" s="19">
        <v>200</v>
      </c>
      <c r="J18" s="127">
        <f t="shared" si="2"/>
        <v>1100</v>
      </c>
      <c r="K18" s="81">
        <f t="shared" si="0"/>
        <v>1100</v>
      </c>
      <c r="L18" s="76">
        <v>7</v>
      </c>
    </row>
    <row r="19" spans="2:12" ht="30" customHeight="1" thickBot="1">
      <c r="B19" s="18">
        <v>38793</v>
      </c>
      <c r="C19" s="20">
        <v>0</v>
      </c>
      <c r="D19" s="19">
        <v>1020</v>
      </c>
      <c r="E19" s="19">
        <v>0</v>
      </c>
      <c r="F19" s="126">
        <f t="shared" si="1"/>
        <v>1020</v>
      </c>
      <c r="G19" s="56">
        <v>600</v>
      </c>
      <c r="H19" s="20">
        <v>0</v>
      </c>
      <c r="I19" s="19">
        <v>0</v>
      </c>
      <c r="J19" s="127">
        <f t="shared" si="2"/>
        <v>600</v>
      </c>
      <c r="K19" s="81">
        <f t="shared" si="0"/>
        <v>1620</v>
      </c>
      <c r="L19" s="76">
        <v>5</v>
      </c>
    </row>
    <row r="20" spans="2:12" ht="30" customHeight="1" thickBot="1">
      <c r="B20" s="18">
        <v>38796</v>
      </c>
      <c r="C20" s="20">
        <v>1950</v>
      </c>
      <c r="D20" s="19">
        <v>4600</v>
      </c>
      <c r="E20" s="19">
        <v>0</v>
      </c>
      <c r="F20" s="126">
        <f t="shared" si="1"/>
        <v>6550</v>
      </c>
      <c r="G20" s="56">
        <v>200</v>
      </c>
      <c r="H20" s="20">
        <v>1550</v>
      </c>
      <c r="I20" s="19">
        <v>0</v>
      </c>
      <c r="J20" s="127">
        <f t="shared" si="2"/>
        <v>1750</v>
      </c>
      <c r="K20" s="81">
        <f t="shared" si="0"/>
        <v>8300</v>
      </c>
      <c r="L20" s="76">
        <v>16</v>
      </c>
    </row>
    <row r="21" spans="2:12" ht="30" customHeight="1" thickBot="1">
      <c r="B21" s="18">
        <v>38797</v>
      </c>
      <c r="C21" s="20">
        <v>0</v>
      </c>
      <c r="D21" s="19">
        <v>200</v>
      </c>
      <c r="E21" s="19">
        <v>0</v>
      </c>
      <c r="F21" s="126">
        <f t="shared" si="1"/>
        <v>200</v>
      </c>
      <c r="G21" s="56">
        <v>250</v>
      </c>
      <c r="H21" s="20">
        <v>940</v>
      </c>
      <c r="I21" s="19">
        <v>0</v>
      </c>
      <c r="J21" s="127">
        <f t="shared" si="2"/>
        <v>1190</v>
      </c>
      <c r="K21" s="81">
        <f t="shared" si="0"/>
        <v>1390</v>
      </c>
      <c r="L21" s="76">
        <v>6</v>
      </c>
    </row>
    <row r="22" spans="2:12" ht="30" customHeight="1" thickBot="1">
      <c r="B22" s="18">
        <v>38798</v>
      </c>
      <c r="C22" s="20">
        <v>0</v>
      </c>
      <c r="D22" s="19">
        <v>1014.22</v>
      </c>
      <c r="E22" s="19">
        <v>2820</v>
      </c>
      <c r="F22" s="126">
        <f t="shared" si="1"/>
        <v>3834.2200000000003</v>
      </c>
      <c r="G22" s="56">
        <v>0</v>
      </c>
      <c r="H22" s="20">
        <v>0</v>
      </c>
      <c r="I22" s="19">
        <v>0</v>
      </c>
      <c r="J22" s="127">
        <f t="shared" si="2"/>
        <v>0</v>
      </c>
      <c r="K22" s="81">
        <f t="shared" si="0"/>
        <v>3834.2200000000003</v>
      </c>
      <c r="L22" s="76">
        <v>5</v>
      </c>
    </row>
    <row r="23" spans="2:12" ht="30" customHeight="1" thickBot="1">
      <c r="B23" s="18">
        <v>38799</v>
      </c>
      <c r="C23" s="20">
        <v>3563.61</v>
      </c>
      <c r="D23" s="19">
        <v>2300</v>
      </c>
      <c r="E23" s="19">
        <v>0</v>
      </c>
      <c r="F23" s="126">
        <f>SUM(C23:E23)</f>
        <v>5863.610000000001</v>
      </c>
      <c r="G23" s="56">
        <v>0</v>
      </c>
      <c r="H23" s="20">
        <v>200</v>
      </c>
      <c r="I23" s="19">
        <v>0</v>
      </c>
      <c r="J23" s="127">
        <f t="shared" si="2"/>
        <v>200</v>
      </c>
      <c r="K23" s="81">
        <f t="shared" si="0"/>
        <v>6063.610000000001</v>
      </c>
      <c r="L23" s="76">
        <v>6</v>
      </c>
    </row>
    <row r="24" spans="2:12" ht="30" customHeight="1" thickBot="1">
      <c r="B24" s="18">
        <v>38800</v>
      </c>
      <c r="C24" s="20">
        <v>2200</v>
      </c>
      <c r="D24" s="19">
        <v>2550</v>
      </c>
      <c r="E24" s="19">
        <v>1050</v>
      </c>
      <c r="F24" s="126">
        <f t="shared" si="1"/>
        <v>5800</v>
      </c>
      <c r="G24" s="56">
        <v>0</v>
      </c>
      <c r="H24" s="20">
        <v>0</v>
      </c>
      <c r="I24" s="19">
        <v>0</v>
      </c>
      <c r="J24" s="127">
        <f t="shared" si="2"/>
        <v>0</v>
      </c>
      <c r="K24" s="81">
        <f t="shared" si="0"/>
        <v>5800</v>
      </c>
      <c r="L24" s="76">
        <v>3</v>
      </c>
    </row>
    <row r="25" spans="2:12" ht="30" customHeight="1" thickBot="1">
      <c r="B25" s="18">
        <v>38803</v>
      </c>
      <c r="C25" s="20">
        <v>1950</v>
      </c>
      <c r="D25" s="19">
        <v>0</v>
      </c>
      <c r="E25" s="19">
        <v>0</v>
      </c>
      <c r="F25" s="126">
        <f t="shared" si="1"/>
        <v>1950</v>
      </c>
      <c r="G25" s="56">
        <v>0</v>
      </c>
      <c r="H25" s="20">
        <v>0</v>
      </c>
      <c r="I25" s="19">
        <v>0</v>
      </c>
      <c r="J25" s="127">
        <f t="shared" si="2"/>
        <v>0</v>
      </c>
      <c r="K25" s="81">
        <f t="shared" si="0"/>
        <v>1950</v>
      </c>
      <c r="L25" s="76">
        <v>2</v>
      </c>
    </row>
    <row r="26" spans="2:12" ht="30" customHeight="1" thickBot="1">
      <c r="B26" s="18">
        <v>38804</v>
      </c>
      <c r="C26" s="20">
        <v>0</v>
      </c>
      <c r="D26" s="19">
        <v>4620</v>
      </c>
      <c r="E26" s="19">
        <v>0</v>
      </c>
      <c r="F26" s="126">
        <f t="shared" si="1"/>
        <v>4620</v>
      </c>
      <c r="G26" s="56">
        <v>0</v>
      </c>
      <c r="H26" s="20">
        <v>1250</v>
      </c>
      <c r="I26" s="19">
        <v>800</v>
      </c>
      <c r="J26" s="127">
        <f t="shared" si="2"/>
        <v>2050</v>
      </c>
      <c r="K26" s="81">
        <f t="shared" si="0"/>
        <v>6670</v>
      </c>
      <c r="L26" s="76">
        <v>12</v>
      </c>
    </row>
    <row r="27" spans="2:12" ht="30" customHeight="1" thickBot="1">
      <c r="B27" s="18">
        <v>38805</v>
      </c>
      <c r="C27" s="20">
        <v>900</v>
      </c>
      <c r="D27" s="19">
        <v>1352.1</v>
      </c>
      <c r="E27" s="19">
        <v>0</v>
      </c>
      <c r="F27" s="126">
        <f t="shared" si="1"/>
        <v>2252.1</v>
      </c>
      <c r="G27" s="56">
        <v>100</v>
      </c>
      <c r="H27" s="20">
        <v>600</v>
      </c>
      <c r="I27" s="19">
        <v>0</v>
      </c>
      <c r="J27" s="127">
        <f t="shared" si="2"/>
        <v>700</v>
      </c>
      <c r="K27" s="81">
        <f t="shared" si="0"/>
        <v>2952.1</v>
      </c>
      <c r="L27" s="76">
        <v>7</v>
      </c>
    </row>
    <row r="28" spans="2:12" ht="30" customHeight="1" thickBot="1">
      <c r="B28" s="18">
        <v>38806</v>
      </c>
      <c r="C28" s="20">
        <v>2200</v>
      </c>
      <c r="D28" s="19">
        <v>4535</v>
      </c>
      <c r="E28" s="19">
        <v>0</v>
      </c>
      <c r="F28" s="126">
        <f t="shared" si="1"/>
        <v>6735</v>
      </c>
      <c r="G28" s="56">
        <v>0</v>
      </c>
      <c r="H28" s="20">
        <v>270</v>
      </c>
      <c r="I28" s="19">
        <v>0</v>
      </c>
      <c r="J28" s="127">
        <f t="shared" si="2"/>
        <v>270</v>
      </c>
      <c r="K28" s="81">
        <f t="shared" si="0"/>
        <v>7005</v>
      </c>
      <c r="L28" s="76">
        <v>4</v>
      </c>
    </row>
    <row r="29" spans="2:12" ht="30" customHeight="1" thickBot="1">
      <c r="B29" s="18">
        <v>38807</v>
      </c>
      <c r="C29" s="20">
        <v>0</v>
      </c>
      <c r="D29" s="19">
        <v>0</v>
      </c>
      <c r="E29" s="19">
        <v>0</v>
      </c>
      <c r="F29" s="126">
        <f>SUM(C29:E29)</f>
        <v>0</v>
      </c>
      <c r="G29" s="56">
        <v>0</v>
      </c>
      <c r="H29" s="20">
        <v>250</v>
      </c>
      <c r="I29" s="19">
        <v>0</v>
      </c>
      <c r="J29" s="127">
        <f t="shared" si="2"/>
        <v>250</v>
      </c>
      <c r="K29" s="81">
        <f t="shared" si="0"/>
        <v>250</v>
      </c>
      <c r="L29" s="76">
        <v>1</v>
      </c>
    </row>
    <row r="30" spans="2:12" ht="30" customHeight="1" thickBot="1">
      <c r="B30" s="60" t="s">
        <v>9</v>
      </c>
      <c r="C30" s="15">
        <f>SUM(C7:C29)</f>
        <v>27539.232</v>
      </c>
      <c r="D30" s="15">
        <f aca="true" t="shared" si="3" ref="D30:J30">SUM(D7:D29)</f>
        <v>31135.32</v>
      </c>
      <c r="E30" s="15">
        <f t="shared" si="3"/>
        <v>16190</v>
      </c>
      <c r="F30" s="133">
        <f t="shared" si="3"/>
        <v>74864.55200000001</v>
      </c>
      <c r="G30" s="15">
        <f t="shared" si="3"/>
        <v>2530</v>
      </c>
      <c r="H30" s="15">
        <f t="shared" si="3"/>
        <v>10153.59</v>
      </c>
      <c r="I30" s="15">
        <f t="shared" si="3"/>
        <v>3500</v>
      </c>
      <c r="J30" s="133">
        <f t="shared" si="3"/>
        <v>16183.59</v>
      </c>
      <c r="K30" s="83" t="s">
        <v>10</v>
      </c>
      <c r="L30" s="78">
        <f>SUM(L7:L29)</f>
        <v>142</v>
      </c>
    </row>
    <row r="31" spans="2:12" ht="6" customHeight="1" thickBot="1" thickTop="1">
      <c r="B31" s="65"/>
      <c r="C31" s="179"/>
      <c r="D31" s="180"/>
      <c r="E31" s="181"/>
      <c r="F31" s="182"/>
      <c r="G31" s="183"/>
      <c r="H31" s="180"/>
      <c r="I31" s="184"/>
      <c r="J31" s="185"/>
      <c r="K31" s="71"/>
      <c r="L31" s="38"/>
    </row>
    <row r="32" spans="2:12" ht="13.5" customHeight="1" thickBot="1">
      <c r="B32" s="66"/>
      <c r="C32" s="186" t="s">
        <v>0</v>
      </c>
      <c r="D32" s="187"/>
      <c r="E32" s="188" t="s">
        <v>1</v>
      </c>
      <c r="F32" s="187"/>
      <c r="G32" s="188" t="s">
        <v>2</v>
      </c>
      <c r="H32" s="189"/>
      <c r="I32" s="190" t="s">
        <v>4</v>
      </c>
      <c r="J32" s="191"/>
      <c r="K32" s="72"/>
      <c r="L32" s="37"/>
    </row>
    <row r="33" spans="2:12" ht="6" customHeight="1" thickBot="1">
      <c r="B33" s="67"/>
      <c r="C33" s="192"/>
      <c r="D33" s="193"/>
      <c r="E33" s="194"/>
      <c r="F33" s="195"/>
      <c r="G33" s="196"/>
      <c r="H33" s="193"/>
      <c r="I33" s="197"/>
      <c r="J33" s="198"/>
      <c r="K33" s="73"/>
      <c r="L33" s="39"/>
    </row>
    <row r="34" spans="2:12" ht="30" customHeight="1" thickBot="1">
      <c r="B34" s="68" t="s">
        <v>33</v>
      </c>
      <c r="C34" s="139">
        <f>C30+G30</f>
        <v>30069.232</v>
      </c>
      <c r="D34" s="140"/>
      <c r="E34" s="141">
        <f>D30+H30</f>
        <v>41288.91</v>
      </c>
      <c r="F34" s="140"/>
      <c r="G34" s="141">
        <f>E30+I30</f>
        <v>19690</v>
      </c>
      <c r="H34" s="142"/>
      <c r="I34" s="135">
        <f>SUM(K7:K29)</f>
        <v>91048.142</v>
      </c>
      <c r="J34" s="172"/>
      <c r="K34" s="74"/>
      <c r="L34" s="122">
        <f>SUM(L7:L29)</f>
        <v>142</v>
      </c>
    </row>
    <row r="35" spans="2:12" ht="30" customHeight="1" thickBot="1" thickTop="1">
      <c r="B35" s="68" t="s">
        <v>29</v>
      </c>
      <c r="C35" s="204">
        <v>42718</v>
      </c>
      <c r="D35" s="203"/>
      <c r="E35" s="199">
        <v>28958</v>
      </c>
      <c r="F35" s="203"/>
      <c r="G35" s="199">
        <v>9910</v>
      </c>
      <c r="H35" s="200"/>
      <c r="I35" s="201">
        <v>81586</v>
      </c>
      <c r="J35" s="202"/>
      <c r="K35" s="74"/>
      <c r="L35" s="131">
        <v>125</v>
      </c>
    </row>
    <row r="36" spans="2:12" ht="30" customHeight="1" thickBot="1" thickTop="1">
      <c r="B36" s="68" t="s">
        <v>21</v>
      </c>
      <c r="C36" s="204">
        <v>54705</v>
      </c>
      <c r="D36" s="203"/>
      <c r="E36" s="199">
        <v>37293.10399999999</v>
      </c>
      <c r="F36" s="203"/>
      <c r="G36" s="199">
        <v>7183.889</v>
      </c>
      <c r="H36" s="200"/>
      <c r="I36" s="201">
        <v>99182.265</v>
      </c>
      <c r="J36" s="202"/>
      <c r="K36" s="74"/>
      <c r="L36" s="121">
        <v>154</v>
      </c>
    </row>
    <row r="37" spans="2:12" ht="30" customHeight="1" thickBot="1" thickTop="1">
      <c r="B37" s="68" t="s">
        <v>13</v>
      </c>
      <c r="C37" s="204">
        <v>49408</v>
      </c>
      <c r="D37" s="203"/>
      <c r="E37" s="199">
        <v>29905</v>
      </c>
      <c r="F37" s="203"/>
      <c r="G37" s="199">
        <v>111680</v>
      </c>
      <c r="H37" s="200"/>
      <c r="I37" s="201">
        <v>190993</v>
      </c>
      <c r="J37" s="202"/>
      <c r="K37" s="74"/>
      <c r="L37" s="123">
        <v>153</v>
      </c>
    </row>
    <row r="38" spans="2:12" ht="30" customHeight="1" thickBot="1" thickTop="1">
      <c r="B38" s="68" t="s">
        <v>6</v>
      </c>
      <c r="C38" s="139">
        <v>102082</v>
      </c>
      <c r="D38" s="140"/>
      <c r="E38" s="141">
        <v>57376</v>
      </c>
      <c r="F38" s="140"/>
      <c r="G38" s="141">
        <v>75068</v>
      </c>
      <c r="H38" s="142"/>
      <c r="I38" s="135">
        <v>234526</v>
      </c>
      <c r="J38" s="172"/>
      <c r="K38" s="74"/>
      <c r="L38" s="69">
        <v>424</v>
      </c>
    </row>
    <row r="39" spans="2:12" ht="41.25" customHeight="1" thickBot="1" thickTop="1">
      <c r="B39" s="70" t="s">
        <v>22</v>
      </c>
      <c r="C39" s="173">
        <f>C33+G33+SUM(C34:C38)</f>
        <v>278982.232</v>
      </c>
      <c r="D39" s="174"/>
      <c r="E39" s="175">
        <f>E33+I33+SUM(E34:E38)</f>
        <v>194821.014</v>
      </c>
      <c r="F39" s="176"/>
      <c r="G39" s="174">
        <f>G33+K33+SUM(G34:G38)</f>
        <v>223531.889</v>
      </c>
      <c r="H39" s="174"/>
      <c r="I39" s="177">
        <f>I33+M33+SUM(I34:I38)</f>
        <v>697335.407</v>
      </c>
      <c r="J39" s="178"/>
      <c r="K39" s="74"/>
      <c r="L39" s="69">
        <f>SUM(L34,L35,L36,L37,L38)</f>
        <v>998</v>
      </c>
    </row>
    <row r="40" ht="30" customHeight="1" thickTop="1"/>
  </sheetData>
  <mergeCells count="40">
    <mergeCell ref="B2:I2"/>
    <mergeCell ref="J2:L2"/>
    <mergeCell ref="B4:B6"/>
    <mergeCell ref="K4:L4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35:D35"/>
    <mergeCell ref="E35:F35"/>
    <mergeCell ref="G35:H35"/>
    <mergeCell ref="I35:J35"/>
  </mergeCells>
  <printOptions/>
  <pageMargins left="0.75" right="0.75" top="1" bottom="1" header="0.4921259845" footer="0.4921259845"/>
  <pageSetup horizontalDpi="600" verticalDpi="600" orientation="portrait" paperSize="9" scale="67" r:id="rId1"/>
  <ignoredErrors>
    <ignoredError sqref="F7:F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N36"/>
  <sheetViews>
    <sheetView workbookViewId="0" topLeftCell="A22">
      <selection activeCell="E35" sqref="E35:H35"/>
    </sheetView>
  </sheetViews>
  <sheetFormatPr defaultColWidth="9.00390625" defaultRowHeight="30" customHeight="1"/>
  <cols>
    <col min="1" max="1" width="11.00390625" style="2" customWidth="1"/>
    <col min="2" max="2" width="17.75390625" style="21" customWidth="1"/>
    <col min="3" max="5" width="7.75390625" style="95" customWidth="1"/>
    <col min="6" max="6" width="9.875" style="95" customWidth="1"/>
    <col min="7" max="9" width="7.75390625" style="95" customWidth="1"/>
    <col min="10" max="10" width="10.00390625" style="95" customWidth="1"/>
    <col min="11" max="12" width="9.25390625" style="2" customWidth="1"/>
    <col min="13" max="16384" width="9.125" style="2" customWidth="1"/>
  </cols>
  <sheetData>
    <row r="1" ht="8.25" customHeight="1" thickBot="1"/>
    <row r="2" spans="2:12" s="1" customFormat="1" ht="46.5" customHeight="1" thickBot="1" thickTop="1">
      <c r="B2" s="152" t="s">
        <v>35</v>
      </c>
      <c r="C2" s="153"/>
      <c r="D2" s="153"/>
      <c r="E2" s="153"/>
      <c r="F2" s="153"/>
      <c r="G2" s="153"/>
      <c r="H2" s="153"/>
      <c r="I2" s="153"/>
      <c r="J2" s="156" t="s">
        <v>37</v>
      </c>
      <c r="K2" s="156"/>
      <c r="L2" s="157"/>
    </row>
    <row r="3" spans="2:12" s="1" customFormat="1" ht="6" customHeight="1" thickTop="1">
      <c r="B3" s="9"/>
      <c r="C3" s="100"/>
      <c r="D3" s="96"/>
      <c r="E3" s="101"/>
      <c r="F3" s="102"/>
      <c r="G3" s="103"/>
      <c r="H3" s="96"/>
      <c r="I3" s="101"/>
      <c r="J3" s="104"/>
      <c r="K3" s="29"/>
      <c r="L3" s="30"/>
    </row>
    <row r="4" spans="2:12" ht="13.5" customHeight="1" thickBot="1">
      <c r="B4" s="164" t="s">
        <v>5</v>
      </c>
      <c r="C4" s="105" t="s">
        <v>15</v>
      </c>
      <c r="D4" s="97"/>
      <c r="E4" s="106"/>
      <c r="F4" s="106"/>
      <c r="G4" s="107" t="s">
        <v>16</v>
      </c>
      <c r="H4" s="97"/>
      <c r="I4" s="106"/>
      <c r="J4" s="108"/>
      <c r="K4" s="158" t="s">
        <v>17</v>
      </c>
      <c r="L4" s="159"/>
    </row>
    <row r="5" spans="2:12" ht="6" customHeight="1" thickTop="1">
      <c r="B5" s="164"/>
      <c r="C5" s="109"/>
      <c r="D5" s="98"/>
      <c r="E5" s="110"/>
      <c r="F5" s="111"/>
      <c r="G5" s="112"/>
      <c r="H5" s="98"/>
      <c r="I5" s="110"/>
      <c r="J5" s="113"/>
      <c r="K5" s="27"/>
      <c r="L5" s="28"/>
    </row>
    <row r="6" spans="2:12" ht="13.5" customHeight="1" thickBot="1">
      <c r="B6" s="165"/>
      <c r="C6" s="114" t="s">
        <v>0</v>
      </c>
      <c r="D6" s="99" t="s">
        <v>1</v>
      </c>
      <c r="E6" s="99" t="s">
        <v>2</v>
      </c>
      <c r="F6" s="115" t="s">
        <v>3</v>
      </c>
      <c r="G6" s="116" t="s">
        <v>0</v>
      </c>
      <c r="H6" s="99" t="s">
        <v>1</v>
      </c>
      <c r="I6" s="99" t="s">
        <v>2</v>
      </c>
      <c r="J6" s="117" t="s">
        <v>3</v>
      </c>
      <c r="K6" s="79" t="s">
        <v>3</v>
      </c>
      <c r="L6" s="32" t="s">
        <v>8</v>
      </c>
    </row>
    <row r="7" spans="2:12" ht="30" customHeight="1" thickBot="1" thickTop="1">
      <c r="B7" s="119">
        <v>38810</v>
      </c>
      <c r="C7" s="17">
        <v>0</v>
      </c>
      <c r="D7" s="17">
        <v>0</v>
      </c>
      <c r="E7" s="17">
        <v>0</v>
      </c>
      <c r="F7" s="124">
        <f>SUM(C7:E7)</f>
        <v>0</v>
      </c>
      <c r="G7" s="54">
        <v>250</v>
      </c>
      <c r="H7" s="17">
        <v>150</v>
      </c>
      <c r="I7" s="17">
        <v>0</v>
      </c>
      <c r="J7" s="124">
        <f>SUM(G7:I7)</f>
        <v>400</v>
      </c>
      <c r="K7" s="80">
        <f>SUM(F7,J7)</f>
        <v>400</v>
      </c>
      <c r="L7" s="75">
        <v>2</v>
      </c>
    </row>
    <row r="8" spans="2:12" ht="30" customHeight="1" thickBot="1">
      <c r="B8" s="18">
        <v>38811</v>
      </c>
      <c r="C8" s="19">
        <v>0</v>
      </c>
      <c r="D8" s="19">
        <v>0</v>
      </c>
      <c r="E8" s="19">
        <v>0</v>
      </c>
      <c r="F8" s="126">
        <f>SUM(C8:E8)</f>
        <v>0</v>
      </c>
      <c r="G8" s="55">
        <v>0</v>
      </c>
      <c r="H8" s="19">
        <v>0</v>
      </c>
      <c r="I8" s="19">
        <v>0</v>
      </c>
      <c r="J8" s="127">
        <f>SUM(G8:I8)</f>
        <v>0</v>
      </c>
      <c r="K8" s="81">
        <f aca="true" t="shared" si="0" ref="K8:K25">SUM(F8,J8)</f>
        <v>0</v>
      </c>
      <c r="L8" s="76">
        <v>0</v>
      </c>
    </row>
    <row r="9" spans="2:12" ht="30" customHeight="1" thickBot="1">
      <c r="B9" s="18">
        <v>38812</v>
      </c>
      <c r="C9" s="19">
        <v>0</v>
      </c>
      <c r="D9" s="19">
        <v>980</v>
      </c>
      <c r="E9" s="19">
        <v>1500</v>
      </c>
      <c r="F9" s="126">
        <f aca="true" t="shared" si="1" ref="F9:F25">SUM(C9:E9)</f>
        <v>2480</v>
      </c>
      <c r="G9" s="55">
        <v>0</v>
      </c>
      <c r="H9" s="19">
        <v>260</v>
      </c>
      <c r="I9" s="19">
        <v>800</v>
      </c>
      <c r="J9" s="127">
        <f aca="true" t="shared" si="2" ref="J9:J25">SUM(G9:I9)</f>
        <v>1060</v>
      </c>
      <c r="K9" s="81">
        <f t="shared" si="0"/>
        <v>3540</v>
      </c>
      <c r="L9" s="76">
        <v>5</v>
      </c>
    </row>
    <row r="10" spans="2:12" ht="30" customHeight="1" thickBot="1">
      <c r="B10" s="18">
        <v>38813</v>
      </c>
      <c r="C10" s="19">
        <v>0</v>
      </c>
      <c r="D10" s="19">
        <v>920</v>
      </c>
      <c r="E10" s="19">
        <v>0</v>
      </c>
      <c r="F10" s="126">
        <f t="shared" si="1"/>
        <v>920</v>
      </c>
      <c r="G10" s="55">
        <v>0</v>
      </c>
      <c r="H10" s="19">
        <v>100</v>
      </c>
      <c r="I10" s="19">
        <v>0</v>
      </c>
      <c r="J10" s="127">
        <f t="shared" si="2"/>
        <v>100</v>
      </c>
      <c r="K10" s="81">
        <f t="shared" si="0"/>
        <v>1020</v>
      </c>
      <c r="L10" s="76">
        <v>3</v>
      </c>
    </row>
    <row r="11" spans="2:12" ht="30" customHeight="1" thickBot="1">
      <c r="B11" s="18">
        <v>38814</v>
      </c>
      <c r="C11" s="20">
        <v>0</v>
      </c>
      <c r="D11" s="19">
        <v>0</v>
      </c>
      <c r="E11" s="19">
        <v>0</v>
      </c>
      <c r="F11" s="126">
        <f t="shared" si="1"/>
        <v>0</v>
      </c>
      <c r="G11" s="56">
        <v>0</v>
      </c>
      <c r="H11" s="20">
        <v>0</v>
      </c>
      <c r="I11" s="19">
        <v>0</v>
      </c>
      <c r="J11" s="127">
        <f t="shared" si="2"/>
        <v>0</v>
      </c>
      <c r="K11" s="81">
        <f t="shared" si="0"/>
        <v>0</v>
      </c>
      <c r="L11" s="76">
        <v>0</v>
      </c>
    </row>
    <row r="12" spans="2:12" ht="30" customHeight="1" thickBot="1">
      <c r="B12" s="18">
        <v>38817</v>
      </c>
      <c r="C12" s="20">
        <v>1000</v>
      </c>
      <c r="D12" s="19">
        <v>0</v>
      </c>
      <c r="E12" s="19">
        <v>0</v>
      </c>
      <c r="F12" s="126">
        <f t="shared" si="1"/>
        <v>1000</v>
      </c>
      <c r="G12" s="56">
        <v>0</v>
      </c>
      <c r="H12" s="20">
        <v>0</v>
      </c>
      <c r="I12" s="19">
        <v>0</v>
      </c>
      <c r="J12" s="127">
        <f t="shared" si="2"/>
        <v>0</v>
      </c>
      <c r="K12" s="81">
        <f t="shared" si="0"/>
        <v>1000</v>
      </c>
      <c r="L12" s="76">
        <v>1</v>
      </c>
    </row>
    <row r="13" spans="2:12" ht="30" customHeight="1" thickBot="1">
      <c r="B13" s="18">
        <v>38818</v>
      </c>
      <c r="C13" s="20">
        <v>0</v>
      </c>
      <c r="D13" s="19">
        <v>0</v>
      </c>
      <c r="E13" s="19">
        <v>1910</v>
      </c>
      <c r="F13" s="126">
        <f t="shared" si="1"/>
        <v>1910</v>
      </c>
      <c r="G13" s="56">
        <v>0</v>
      </c>
      <c r="H13" s="20">
        <v>431</v>
      </c>
      <c r="I13" s="19">
        <v>0</v>
      </c>
      <c r="J13" s="127">
        <f t="shared" si="2"/>
        <v>431</v>
      </c>
      <c r="K13" s="81">
        <f t="shared" si="0"/>
        <v>2341</v>
      </c>
      <c r="L13" s="76">
        <v>5</v>
      </c>
    </row>
    <row r="14" spans="2:12" ht="30" customHeight="1" thickBot="1">
      <c r="B14" s="18">
        <v>38819</v>
      </c>
      <c r="C14" s="20">
        <v>0</v>
      </c>
      <c r="D14" s="19">
        <v>0</v>
      </c>
      <c r="E14" s="19">
        <v>0</v>
      </c>
      <c r="F14" s="126">
        <f>SUM(C14:E14)</f>
        <v>0</v>
      </c>
      <c r="G14" s="56">
        <v>0</v>
      </c>
      <c r="H14" s="20">
        <v>0</v>
      </c>
      <c r="I14" s="19">
        <v>0</v>
      </c>
      <c r="J14" s="127">
        <f t="shared" si="2"/>
        <v>0</v>
      </c>
      <c r="K14" s="81">
        <f t="shared" si="0"/>
        <v>0</v>
      </c>
      <c r="L14" s="76">
        <v>0</v>
      </c>
    </row>
    <row r="15" spans="2:12" ht="30" customHeight="1" thickBot="1">
      <c r="B15" s="18">
        <v>38820</v>
      </c>
      <c r="C15" s="20">
        <v>0</v>
      </c>
      <c r="D15" s="20">
        <v>0</v>
      </c>
      <c r="E15" s="19">
        <v>0</v>
      </c>
      <c r="F15" s="126">
        <f t="shared" si="1"/>
        <v>0</v>
      </c>
      <c r="G15" s="56">
        <v>0</v>
      </c>
      <c r="H15" s="20">
        <v>180</v>
      </c>
      <c r="I15" s="19">
        <v>0</v>
      </c>
      <c r="J15" s="127">
        <f t="shared" si="2"/>
        <v>180</v>
      </c>
      <c r="K15" s="81">
        <f t="shared" si="0"/>
        <v>180</v>
      </c>
      <c r="L15" s="76">
        <v>1</v>
      </c>
    </row>
    <row r="16" spans="2:12" ht="30" customHeight="1" thickBot="1">
      <c r="B16" s="18">
        <v>38821</v>
      </c>
      <c r="C16" s="20">
        <v>0</v>
      </c>
      <c r="D16" s="19">
        <v>120</v>
      </c>
      <c r="E16" s="19">
        <v>0</v>
      </c>
      <c r="F16" s="126">
        <f>SUM(C16:E16)</f>
        <v>120</v>
      </c>
      <c r="G16" s="56">
        <v>0</v>
      </c>
      <c r="H16" s="20">
        <v>0</v>
      </c>
      <c r="I16" s="19">
        <v>0</v>
      </c>
      <c r="J16" s="127">
        <f t="shared" si="2"/>
        <v>0</v>
      </c>
      <c r="K16" s="81">
        <f t="shared" si="0"/>
        <v>120</v>
      </c>
      <c r="L16" s="76">
        <v>1</v>
      </c>
    </row>
    <row r="17" spans="2:12" ht="30" customHeight="1" thickBot="1">
      <c r="B17" s="18">
        <v>38825</v>
      </c>
      <c r="C17" s="20">
        <v>1000</v>
      </c>
      <c r="D17" s="19">
        <v>0</v>
      </c>
      <c r="E17" s="19">
        <v>0</v>
      </c>
      <c r="F17" s="126">
        <f>SUM(C17:E17)</f>
        <v>1000</v>
      </c>
      <c r="G17" s="56">
        <v>750</v>
      </c>
      <c r="H17" s="20">
        <v>0</v>
      </c>
      <c r="I17" s="19">
        <v>0</v>
      </c>
      <c r="J17" s="127">
        <f t="shared" si="2"/>
        <v>750</v>
      </c>
      <c r="K17" s="81">
        <f t="shared" si="0"/>
        <v>1750</v>
      </c>
      <c r="L17" s="76">
        <v>3</v>
      </c>
    </row>
    <row r="18" spans="2:12" ht="30" customHeight="1" thickBot="1">
      <c r="B18" s="18">
        <v>38826</v>
      </c>
      <c r="C18" s="20">
        <v>0</v>
      </c>
      <c r="D18" s="19">
        <v>0</v>
      </c>
      <c r="E18" s="19">
        <v>0</v>
      </c>
      <c r="F18" s="126">
        <f t="shared" si="1"/>
        <v>0</v>
      </c>
      <c r="G18" s="56">
        <v>0</v>
      </c>
      <c r="H18" s="20">
        <v>600</v>
      </c>
      <c r="I18" s="19">
        <v>0</v>
      </c>
      <c r="J18" s="127">
        <f t="shared" si="2"/>
        <v>600</v>
      </c>
      <c r="K18" s="81">
        <f t="shared" si="0"/>
        <v>600</v>
      </c>
      <c r="L18" s="76">
        <v>5</v>
      </c>
    </row>
    <row r="19" spans="2:12" ht="30" customHeight="1" thickBot="1">
      <c r="B19" s="18">
        <v>38827</v>
      </c>
      <c r="C19" s="20">
        <v>0</v>
      </c>
      <c r="D19" s="19">
        <v>0</v>
      </c>
      <c r="E19" s="19">
        <v>170</v>
      </c>
      <c r="F19" s="126">
        <f t="shared" si="1"/>
        <v>170</v>
      </c>
      <c r="G19" s="56">
        <v>600</v>
      </c>
      <c r="H19" s="20">
        <v>270</v>
      </c>
      <c r="I19" s="19">
        <v>0</v>
      </c>
      <c r="J19" s="127">
        <f t="shared" si="2"/>
        <v>870</v>
      </c>
      <c r="K19" s="81">
        <f t="shared" si="0"/>
        <v>1040</v>
      </c>
      <c r="L19" s="76">
        <v>3</v>
      </c>
    </row>
    <row r="20" spans="2:12" ht="30" customHeight="1" thickBot="1">
      <c r="B20" s="18">
        <v>38828</v>
      </c>
      <c r="C20" s="20">
        <v>0</v>
      </c>
      <c r="D20" s="19">
        <v>0</v>
      </c>
      <c r="E20" s="19">
        <v>0</v>
      </c>
      <c r="F20" s="126">
        <f t="shared" si="1"/>
        <v>0</v>
      </c>
      <c r="G20" s="56">
        <v>0</v>
      </c>
      <c r="H20" s="20">
        <v>0</v>
      </c>
      <c r="I20" s="19">
        <v>0</v>
      </c>
      <c r="J20" s="127">
        <f t="shared" si="2"/>
        <v>0</v>
      </c>
      <c r="K20" s="81">
        <f t="shared" si="0"/>
        <v>0</v>
      </c>
      <c r="L20" s="76">
        <v>0</v>
      </c>
    </row>
    <row r="21" spans="2:12" ht="30" customHeight="1" thickBot="1">
      <c r="B21" s="18">
        <v>38831</v>
      </c>
      <c r="C21" s="20">
        <v>0</v>
      </c>
      <c r="D21" s="19">
        <v>0</v>
      </c>
      <c r="E21" s="19">
        <v>0</v>
      </c>
      <c r="F21" s="126">
        <f t="shared" si="1"/>
        <v>0</v>
      </c>
      <c r="G21" s="56">
        <v>0</v>
      </c>
      <c r="H21" s="20">
        <v>0</v>
      </c>
      <c r="I21" s="19">
        <v>0</v>
      </c>
      <c r="J21" s="127">
        <f t="shared" si="2"/>
        <v>0</v>
      </c>
      <c r="K21" s="81">
        <f t="shared" si="0"/>
        <v>0</v>
      </c>
      <c r="L21" s="76">
        <v>0</v>
      </c>
    </row>
    <row r="22" spans="2:12" ht="30" customHeight="1" thickBot="1">
      <c r="B22" s="18">
        <v>38832</v>
      </c>
      <c r="C22" s="20">
        <v>0</v>
      </c>
      <c r="D22" s="19">
        <v>570</v>
      </c>
      <c r="E22" s="19">
        <v>0</v>
      </c>
      <c r="F22" s="126">
        <f>SUM(C22:E22)</f>
        <v>570</v>
      </c>
      <c r="G22" s="56">
        <v>0</v>
      </c>
      <c r="H22" s="20">
        <v>80</v>
      </c>
      <c r="I22" s="19">
        <v>0</v>
      </c>
      <c r="J22" s="127">
        <f t="shared" si="2"/>
        <v>80</v>
      </c>
      <c r="K22" s="81">
        <f t="shared" si="0"/>
        <v>650</v>
      </c>
      <c r="L22" s="76">
        <v>2</v>
      </c>
    </row>
    <row r="23" spans="2:12" ht="30" customHeight="1" thickBot="1">
      <c r="B23" s="18">
        <v>38833</v>
      </c>
      <c r="C23" s="20">
        <v>0</v>
      </c>
      <c r="D23" s="19">
        <v>0</v>
      </c>
      <c r="E23" s="19">
        <v>0</v>
      </c>
      <c r="F23" s="126">
        <f t="shared" si="1"/>
        <v>0</v>
      </c>
      <c r="G23" s="56">
        <v>2500</v>
      </c>
      <c r="H23" s="20">
        <v>0</v>
      </c>
      <c r="I23" s="19">
        <v>0</v>
      </c>
      <c r="J23" s="127">
        <f t="shared" si="2"/>
        <v>2500</v>
      </c>
      <c r="K23" s="81">
        <f t="shared" si="0"/>
        <v>2500</v>
      </c>
      <c r="L23" s="76">
        <v>10</v>
      </c>
    </row>
    <row r="24" spans="2:12" ht="30" customHeight="1" thickBot="1">
      <c r="B24" s="18">
        <v>38834</v>
      </c>
      <c r="C24" s="20">
        <v>0</v>
      </c>
      <c r="D24" s="19">
        <v>0</v>
      </c>
      <c r="E24" s="19">
        <v>0</v>
      </c>
      <c r="F24" s="126">
        <f t="shared" si="1"/>
        <v>0</v>
      </c>
      <c r="G24" s="56">
        <v>2650</v>
      </c>
      <c r="H24" s="20">
        <v>0</v>
      </c>
      <c r="I24" s="19">
        <v>850</v>
      </c>
      <c r="J24" s="127">
        <f t="shared" si="2"/>
        <v>3500</v>
      </c>
      <c r="K24" s="81">
        <f t="shared" si="0"/>
        <v>3500</v>
      </c>
      <c r="L24" s="76">
        <v>5</v>
      </c>
    </row>
    <row r="25" spans="2:12" ht="30" customHeight="1" thickBot="1">
      <c r="B25" s="18">
        <v>38835</v>
      </c>
      <c r="C25" s="20">
        <v>900</v>
      </c>
      <c r="D25" s="19">
        <v>0</v>
      </c>
      <c r="E25" s="19">
        <v>0</v>
      </c>
      <c r="F25" s="126">
        <f t="shared" si="1"/>
        <v>900</v>
      </c>
      <c r="G25" s="56">
        <v>900</v>
      </c>
      <c r="H25" s="20">
        <v>0</v>
      </c>
      <c r="I25" s="19">
        <v>160</v>
      </c>
      <c r="J25" s="127">
        <f t="shared" si="2"/>
        <v>1060</v>
      </c>
      <c r="K25" s="81">
        <f t="shared" si="0"/>
        <v>1960</v>
      </c>
      <c r="L25" s="76">
        <v>3</v>
      </c>
    </row>
    <row r="26" spans="2:12" ht="30" customHeight="1" thickBot="1">
      <c r="B26" s="60" t="s">
        <v>9</v>
      </c>
      <c r="C26" s="15">
        <f aca="true" t="shared" si="3" ref="C26:J26">SUM(C6:C25)</f>
        <v>2900</v>
      </c>
      <c r="D26" s="15">
        <f t="shared" si="3"/>
        <v>2590</v>
      </c>
      <c r="E26" s="15">
        <f t="shared" si="3"/>
        <v>3580</v>
      </c>
      <c r="F26" s="57">
        <f t="shared" si="3"/>
        <v>9070</v>
      </c>
      <c r="G26" s="58">
        <f t="shared" si="3"/>
        <v>7650</v>
      </c>
      <c r="H26" s="15">
        <f t="shared" si="3"/>
        <v>2071</v>
      </c>
      <c r="I26" s="33">
        <f t="shared" si="3"/>
        <v>1810</v>
      </c>
      <c r="J26" s="34">
        <f t="shared" si="3"/>
        <v>11531</v>
      </c>
      <c r="K26" s="83" t="s">
        <v>10</v>
      </c>
      <c r="L26" s="78">
        <f>SUM(L7:L25)</f>
        <v>49</v>
      </c>
    </row>
    <row r="27" spans="2:12" ht="6" customHeight="1" thickBot="1" thickTop="1">
      <c r="B27" s="65"/>
      <c r="C27" s="179"/>
      <c r="D27" s="180"/>
      <c r="E27" s="181"/>
      <c r="F27" s="182"/>
      <c r="G27" s="183"/>
      <c r="H27" s="180"/>
      <c r="I27" s="184"/>
      <c r="J27" s="185"/>
      <c r="K27" s="71"/>
      <c r="L27" s="38"/>
    </row>
    <row r="28" spans="2:12" ht="13.5" customHeight="1" thickBot="1">
      <c r="B28" s="66"/>
      <c r="C28" s="186" t="s">
        <v>0</v>
      </c>
      <c r="D28" s="187"/>
      <c r="E28" s="188" t="s">
        <v>1</v>
      </c>
      <c r="F28" s="187"/>
      <c r="G28" s="188" t="s">
        <v>2</v>
      </c>
      <c r="H28" s="189"/>
      <c r="I28" s="190" t="s">
        <v>4</v>
      </c>
      <c r="J28" s="191"/>
      <c r="K28" s="72"/>
      <c r="L28" s="37"/>
    </row>
    <row r="29" spans="2:12" ht="6" customHeight="1" thickBot="1">
      <c r="B29" s="67"/>
      <c r="C29" s="192"/>
      <c r="D29" s="193"/>
      <c r="E29" s="194"/>
      <c r="F29" s="195"/>
      <c r="G29" s="196"/>
      <c r="H29" s="193"/>
      <c r="I29" s="197"/>
      <c r="J29" s="198"/>
      <c r="K29" s="73"/>
      <c r="L29" s="39"/>
    </row>
    <row r="30" spans="2:14" ht="30" customHeight="1" thickBot="1">
      <c r="B30" s="68" t="s">
        <v>36</v>
      </c>
      <c r="C30" s="139">
        <f>C26+G26</f>
        <v>10550</v>
      </c>
      <c r="D30" s="140"/>
      <c r="E30" s="141">
        <f>D26+H26</f>
        <v>4661</v>
      </c>
      <c r="F30" s="140"/>
      <c r="G30" s="141">
        <f>E26+I26</f>
        <v>5390</v>
      </c>
      <c r="H30" s="142"/>
      <c r="I30" s="135">
        <f>SUM(K7:K25)</f>
        <v>20601</v>
      </c>
      <c r="J30" s="172"/>
      <c r="K30" s="74"/>
      <c r="L30" s="122">
        <f>SUM(L7:L25)</f>
        <v>49</v>
      </c>
      <c r="N30" s="134"/>
    </row>
    <row r="31" spans="2:12" ht="30" customHeight="1" thickBot="1" thickTop="1">
      <c r="B31" s="68" t="s">
        <v>33</v>
      </c>
      <c r="C31" s="204">
        <v>30069</v>
      </c>
      <c r="D31" s="203"/>
      <c r="E31" s="199">
        <v>41289</v>
      </c>
      <c r="F31" s="203"/>
      <c r="G31" s="199">
        <v>19690</v>
      </c>
      <c r="H31" s="200"/>
      <c r="I31" s="201">
        <v>91048</v>
      </c>
      <c r="J31" s="202"/>
      <c r="K31" s="74"/>
      <c r="L31" s="132">
        <v>142</v>
      </c>
    </row>
    <row r="32" spans="2:12" ht="30" customHeight="1" thickBot="1" thickTop="1">
      <c r="B32" s="68" t="s">
        <v>29</v>
      </c>
      <c r="C32" s="204">
        <v>42718</v>
      </c>
      <c r="D32" s="203"/>
      <c r="E32" s="199">
        <v>28958</v>
      </c>
      <c r="F32" s="203"/>
      <c r="G32" s="199">
        <v>9910</v>
      </c>
      <c r="H32" s="200"/>
      <c r="I32" s="201">
        <v>81586</v>
      </c>
      <c r="J32" s="202"/>
      <c r="K32" s="74"/>
      <c r="L32" s="131">
        <v>125</v>
      </c>
    </row>
    <row r="33" spans="2:12" ht="30" customHeight="1" thickBot="1" thickTop="1">
      <c r="B33" s="68" t="s">
        <v>21</v>
      </c>
      <c r="C33" s="204">
        <v>54705</v>
      </c>
      <c r="D33" s="203"/>
      <c r="E33" s="199">
        <v>37293.10399999999</v>
      </c>
      <c r="F33" s="203"/>
      <c r="G33" s="199">
        <v>7183.889</v>
      </c>
      <c r="H33" s="200"/>
      <c r="I33" s="201">
        <v>99182.265</v>
      </c>
      <c r="J33" s="202"/>
      <c r="K33" s="74"/>
      <c r="L33" s="121">
        <v>154</v>
      </c>
    </row>
    <row r="34" spans="2:12" ht="30" customHeight="1" thickBot="1" thickTop="1">
      <c r="B34" s="68" t="s">
        <v>13</v>
      </c>
      <c r="C34" s="204">
        <v>49408</v>
      </c>
      <c r="D34" s="203"/>
      <c r="E34" s="199">
        <v>29905</v>
      </c>
      <c r="F34" s="203"/>
      <c r="G34" s="199">
        <v>111680</v>
      </c>
      <c r="H34" s="200"/>
      <c r="I34" s="201">
        <v>190993</v>
      </c>
      <c r="J34" s="202"/>
      <c r="K34" s="74"/>
      <c r="L34" s="123">
        <v>153</v>
      </c>
    </row>
    <row r="35" spans="2:12" ht="30" customHeight="1" thickBot="1" thickTop="1">
      <c r="B35" s="68" t="s">
        <v>6</v>
      </c>
      <c r="C35" s="139">
        <v>102082</v>
      </c>
      <c r="D35" s="140"/>
      <c r="E35" s="141">
        <v>57376</v>
      </c>
      <c r="F35" s="140"/>
      <c r="G35" s="141">
        <v>75068</v>
      </c>
      <c r="H35" s="142"/>
      <c r="I35" s="135">
        <v>234526</v>
      </c>
      <c r="J35" s="172"/>
      <c r="K35" s="74"/>
      <c r="L35" s="69">
        <v>424</v>
      </c>
    </row>
    <row r="36" spans="2:12" ht="41.25" customHeight="1" thickBot="1" thickTop="1">
      <c r="B36" s="70" t="s">
        <v>22</v>
      </c>
      <c r="C36" s="173">
        <f>C29+G29+SUM(C30:C35)</f>
        <v>289532</v>
      </c>
      <c r="D36" s="174"/>
      <c r="E36" s="175">
        <f>E29+I29+SUM(E30:E35)</f>
        <v>199482.104</v>
      </c>
      <c r="F36" s="176"/>
      <c r="G36" s="174">
        <f>G29+K29+SUM(G30:G35)</f>
        <v>228921.889</v>
      </c>
      <c r="H36" s="174"/>
      <c r="I36" s="177">
        <f>I29+M29+SUM(I30:I35)</f>
        <v>717936.265</v>
      </c>
      <c r="J36" s="178"/>
      <c r="K36" s="74"/>
      <c r="L36" s="69">
        <f>SUM(L30,L31,L32,L33,L34,L35)</f>
        <v>1047</v>
      </c>
    </row>
    <row r="37" ht="30" customHeight="1" thickTop="1"/>
  </sheetData>
  <mergeCells count="44">
    <mergeCell ref="C31:D31"/>
    <mergeCell ref="E31:F31"/>
    <mergeCell ref="G31:H31"/>
    <mergeCell ref="I31:J31"/>
    <mergeCell ref="C36:D36"/>
    <mergeCell ref="E36:F36"/>
    <mergeCell ref="G36:H36"/>
    <mergeCell ref="I36:J36"/>
    <mergeCell ref="C35:D35"/>
    <mergeCell ref="E35:F35"/>
    <mergeCell ref="G35:H35"/>
    <mergeCell ref="I35:J35"/>
    <mergeCell ref="C34:D34"/>
    <mergeCell ref="E34:F34"/>
    <mergeCell ref="G34:H34"/>
    <mergeCell ref="I34:J34"/>
    <mergeCell ref="C33:D33"/>
    <mergeCell ref="E33:F33"/>
    <mergeCell ref="G33:H33"/>
    <mergeCell ref="I33:J33"/>
    <mergeCell ref="C32:D32"/>
    <mergeCell ref="E32:F32"/>
    <mergeCell ref="G32:H32"/>
    <mergeCell ref="I32:J32"/>
    <mergeCell ref="C30:D30"/>
    <mergeCell ref="E30:F30"/>
    <mergeCell ref="G30:H30"/>
    <mergeCell ref="I30:J30"/>
    <mergeCell ref="C29:D29"/>
    <mergeCell ref="E29:F29"/>
    <mergeCell ref="G29:H29"/>
    <mergeCell ref="I29:J29"/>
    <mergeCell ref="C28:D28"/>
    <mergeCell ref="E28:F28"/>
    <mergeCell ref="G28:H28"/>
    <mergeCell ref="I28:J28"/>
    <mergeCell ref="C27:D27"/>
    <mergeCell ref="E27:F27"/>
    <mergeCell ref="G27:H27"/>
    <mergeCell ref="I27:J27"/>
    <mergeCell ref="B2:I2"/>
    <mergeCell ref="J2:L2"/>
    <mergeCell ref="B4:B6"/>
    <mergeCell ref="K4:L4"/>
  </mergeCells>
  <printOptions/>
  <pageMargins left="0.75" right="0.75" top="1" bottom="1" header="0.4921259845" footer="0.4921259845"/>
  <pageSetup horizontalDpi="600" verticalDpi="600" orientation="portrait" paperSize="9" scale="67" r:id="rId1"/>
  <ignoredErrors>
    <ignoredError sqref="F7:F20 F21:F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L40"/>
  <sheetViews>
    <sheetView workbookViewId="0" topLeftCell="B1">
      <selection activeCell="P10" sqref="P10"/>
    </sheetView>
  </sheetViews>
  <sheetFormatPr defaultColWidth="9.00390625" defaultRowHeight="30" customHeight="1"/>
  <cols>
    <col min="1" max="1" width="11.00390625" style="2" customWidth="1"/>
    <col min="2" max="2" width="17.75390625" style="21" customWidth="1"/>
    <col min="3" max="5" width="7.75390625" style="95" customWidth="1"/>
    <col min="6" max="6" width="9.875" style="95" customWidth="1"/>
    <col min="7" max="9" width="7.75390625" style="95" customWidth="1"/>
    <col min="10" max="10" width="10.00390625" style="95" customWidth="1"/>
    <col min="11" max="12" width="9.25390625" style="2" customWidth="1"/>
    <col min="13" max="16384" width="9.125" style="2" customWidth="1"/>
  </cols>
  <sheetData>
    <row r="1" ht="8.25" customHeight="1" thickBot="1"/>
    <row r="2" spans="2:12" s="1" customFormat="1" ht="46.5" customHeight="1" thickBot="1" thickTop="1">
      <c r="B2" s="152" t="s">
        <v>38</v>
      </c>
      <c r="C2" s="153"/>
      <c r="D2" s="153"/>
      <c r="E2" s="153"/>
      <c r="F2" s="153"/>
      <c r="G2" s="153"/>
      <c r="H2" s="153"/>
      <c r="I2" s="153"/>
      <c r="J2" s="156" t="s">
        <v>40</v>
      </c>
      <c r="K2" s="156"/>
      <c r="L2" s="157"/>
    </row>
    <row r="3" spans="2:12" s="1" customFormat="1" ht="6" customHeight="1" thickTop="1">
      <c r="B3" s="9"/>
      <c r="C3" s="100"/>
      <c r="D3" s="96"/>
      <c r="E3" s="101"/>
      <c r="F3" s="102"/>
      <c r="G3" s="103"/>
      <c r="H3" s="96"/>
      <c r="I3" s="101"/>
      <c r="J3" s="104"/>
      <c r="K3" s="29"/>
      <c r="L3" s="30"/>
    </row>
    <row r="4" spans="2:12" ht="13.5" customHeight="1" thickBot="1">
      <c r="B4" s="164" t="s">
        <v>5</v>
      </c>
      <c r="C4" s="105" t="s">
        <v>15</v>
      </c>
      <c r="D4" s="97"/>
      <c r="E4" s="106"/>
      <c r="F4" s="106"/>
      <c r="G4" s="107" t="s">
        <v>16</v>
      </c>
      <c r="H4" s="97"/>
      <c r="I4" s="106"/>
      <c r="J4" s="108"/>
      <c r="K4" s="158" t="s">
        <v>17</v>
      </c>
      <c r="L4" s="159"/>
    </row>
    <row r="5" spans="2:12" ht="6" customHeight="1" thickTop="1">
      <c r="B5" s="164"/>
      <c r="C5" s="109"/>
      <c r="D5" s="98"/>
      <c r="E5" s="110"/>
      <c r="F5" s="111"/>
      <c r="G5" s="112"/>
      <c r="H5" s="98"/>
      <c r="I5" s="110"/>
      <c r="J5" s="113"/>
      <c r="K5" s="27"/>
      <c r="L5" s="28"/>
    </row>
    <row r="6" spans="2:12" ht="13.5" customHeight="1" thickBot="1">
      <c r="B6" s="164"/>
      <c r="C6" s="114" t="s">
        <v>0</v>
      </c>
      <c r="D6" s="99" t="s">
        <v>1</v>
      </c>
      <c r="E6" s="99" t="s">
        <v>2</v>
      </c>
      <c r="F6" s="115" t="s">
        <v>3</v>
      </c>
      <c r="G6" s="116" t="s">
        <v>0</v>
      </c>
      <c r="H6" s="99" t="s">
        <v>1</v>
      </c>
      <c r="I6" s="99" t="s">
        <v>2</v>
      </c>
      <c r="J6" s="117" t="s">
        <v>3</v>
      </c>
      <c r="K6" s="79" t="s">
        <v>3</v>
      </c>
      <c r="L6" s="32" t="s">
        <v>8</v>
      </c>
    </row>
    <row r="7" spans="2:12" ht="30" customHeight="1" thickBot="1" thickTop="1">
      <c r="B7" s="16">
        <v>38839</v>
      </c>
      <c r="C7" s="17">
        <v>1540</v>
      </c>
      <c r="D7" s="17">
        <v>0</v>
      </c>
      <c r="E7" s="17">
        <v>2370</v>
      </c>
      <c r="F7" s="124">
        <f>SUM(C7:E7)</f>
        <v>3910</v>
      </c>
      <c r="G7" s="54">
        <v>0</v>
      </c>
      <c r="H7" s="17">
        <v>0</v>
      </c>
      <c r="I7" s="17">
        <v>0</v>
      </c>
      <c r="J7" s="124">
        <f>SUM(G7:I7)</f>
        <v>0</v>
      </c>
      <c r="K7" s="80">
        <f>SUM(F7,J7)</f>
        <v>3910</v>
      </c>
      <c r="L7" s="75">
        <v>5</v>
      </c>
    </row>
    <row r="8" spans="2:12" ht="30" customHeight="1" thickBot="1">
      <c r="B8" s="18">
        <v>38840</v>
      </c>
      <c r="C8" s="19">
        <v>0</v>
      </c>
      <c r="D8" s="19">
        <v>0</v>
      </c>
      <c r="E8" s="19">
        <v>0</v>
      </c>
      <c r="F8" s="126">
        <f>SUM(C8:E8)</f>
        <v>0</v>
      </c>
      <c r="G8" s="55">
        <v>0</v>
      </c>
      <c r="H8" s="19">
        <v>0</v>
      </c>
      <c r="I8" s="19">
        <v>0</v>
      </c>
      <c r="J8" s="127">
        <f>SUM(G8:I8)</f>
        <v>0</v>
      </c>
      <c r="K8" s="81">
        <f aca="true" t="shared" si="0" ref="K8:K27">SUM(F8,J8)</f>
        <v>0</v>
      </c>
      <c r="L8" s="76">
        <v>0</v>
      </c>
    </row>
    <row r="9" spans="2:12" ht="30" customHeight="1" thickBot="1">
      <c r="B9" s="18">
        <v>38841</v>
      </c>
      <c r="C9" s="19">
        <v>0</v>
      </c>
      <c r="D9" s="19">
        <v>0</v>
      </c>
      <c r="E9" s="19">
        <v>0</v>
      </c>
      <c r="F9" s="126">
        <f aca="true" t="shared" si="1" ref="F9:F27">SUM(C9:E9)</f>
        <v>0</v>
      </c>
      <c r="G9" s="55">
        <v>0</v>
      </c>
      <c r="H9" s="19">
        <v>0</v>
      </c>
      <c r="I9" s="19">
        <v>0</v>
      </c>
      <c r="J9" s="127">
        <f aca="true" t="shared" si="2" ref="J9:J27">SUM(G9:I9)</f>
        <v>0</v>
      </c>
      <c r="K9" s="81">
        <f t="shared" si="0"/>
        <v>0</v>
      </c>
      <c r="L9" s="76">
        <v>0</v>
      </c>
    </row>
    <row r="10" spans="2:12" ht="30" customHeight="1" thickBot="1">
      <c r="B10" s="18">
        <v>38842</v>
      </c>
      <c r="C10" s="19">
        <v>0</v>
      </c>
      <c r="D10" s="19">
        <v>0</v>
      </c>
      <c r="E10" s="19">
        <v>0</v>
      </c>
      <c r="F10" s="126">
        <f t="shared" si="1"/>
        <v>0</v>
      </c>
      <c r="G10" s="55">
        <v>0</v>
      </c>
      <c r="H10" s="19">
        <v>960</v>
      </c>
      <c r="I10" s="19">
        <v>0</v>
      </c>
      <c r="J10" s="127">
        <f t="shared" si="2"/>
        <v>960</v>
      </c>
      <c r="K10" s="81">
        <f t="shared" si="0"/>
        <v>960</v>
      </c>
      <c r="L10" s="76">
        <v>2</v>
      </c>
    </row>
    <row r="11" spans="2:12" ht="30" customHeight="1" thickBot="1">
      <c r="B11" s="18">
        <v>38846</v>
      </c>
      <c r="C11" s="20">
        <v>2700</v>
      </c>
      <c r="D11" s="19">
        <v>0</v>
      </c>
      <c r="E11" s="19">
        <v>0</v>
      </c>
      <c r="F11" s="126">
        <f t="shared" si="1"/>
        <v>2700</v>
      </c>
      <c r="G11" s="56">
        <v>0</v>
      </c>
      <c r="H11" s="20">
        <v>0</v>
      </c>
      <c r="I11" s="19">
        <v>0</v>
      </c>
      <c r="J11" s="127">
        <f t="shared" si="2"/>
        <v>0</v>
      </c>
      <c r="K11" s="81">
        <f t="shared" si="0"/>
        <v>2700</v>
      </c>
      <c r="L11" s="76">
        <v>3</v>
      </c>
    </row>
    <row r="12" spans="2:12" ht="30" customHeight="1" thickBot="1">
      <c r="B12" s="18">
        <v>38847</v>
      </c>
      <c r="C12" s="20">
        <v>0</v>
      </c>
      <c r="D12" s="19">
        <v>0</v>
      </c>
      <c r="E12" s="19">
        <v>0</v>
      </c>
      <c r="F12" s="126">
        <f t="shared" si="1"/>
        <v>0</v>
      </c>
      <c r="G12" s="56">
        <v>0</v>
      </c>
      <c r="H12" s="20">
        <v>580</v>
      </c>
      <c r="I12" s="19">
        <v>0</v>
      </c>
      <c r="J12" s="127">
        <f t="shared" si="2"/>
        <v>580</v>
      </c>
      <c r="K12" s="81">
        <f t="shared" si="0"/>
        <v>580</v>
      </c>
      <c r="L12" s="76">
        <v>7</v>
      </c>
    </row>
    <row r="13" spans="2:12" ht="30" customHeight="1" thickBot="1">
      <c r="B13" s="18">
        <v>38848</v>
      </c>
      <c r="C13" s="20">
        <v>0</v>
      </c>
      <c r="D13" s="19">
        <v>0</v>
      </c>
      <c r="E13" s="19">
        <v>0</v>
      </c>
      <c r="F13" s="126">
        <f t="shared" si="1"/>
        <v>0</v>
      </c>
      <c r="G13" s="56">
        <v>0</v>
      </c>
      <c r="H13" s="20">
        <v>0</v>
      </c>
      <c r="I13" s="19">
        <v>0</v>
      </c>
      <c r="J13" s="127">
        <f t="shared" si="2"/>
        <v>0</v>
      </c>
      <c r="K13" s="81">
        <f t="shared" si="0"/>
        <v>0</v>
      </c>
      <c r="L13" s="76">
        <v>0</v>
      </c>
    </row>
    <row r="14" spans="2:12" ht="30" customHeight="1" thickBot="1">
      <c r="B14" s="18">
        <v>38849</v>
      </c>
      <c r="C14" s="20">
        <v>860</v>
      </c>
      <c r="D14" s="19">
        <v>850</v>
      </c>
      <c r="E14" s="19">
        <v>0</v>
      </c>
      <c r="F14" s="126">
        <f>SUM(C14:E14)</f>
        <v>1710</v>
      </c>
      <c r="G14" s="56">
        <v>0</v>
      </c>
      <c r="H14" s="20">
        <v>250</v>
      </c>
      <c r="I14" s="19">
        <v>0</v>
      </c>
      <c r="J14" s="127">
        <f t="shared" si="2"/>
        <v>250</v>
      </c>
      <c r="K14" s="81">
        <f t="shared" si="0"/>
        <v>1960</v>
      </c>
      <c r="L14" s="76">
        <v>3</v>
      </c>
    </row>
    <row r="15" spans="2:12" ht="30" customHeight="1" thickBot="1">
      <c r="B15" s="18">
        <v>38852</v>
      </c>
      <c r="C15" s="20">
        <v>0</v>
      </c>
      <c r="D15" s="20">
        <v>0</v>
      </c>
      <c r="E15" s="19">
        <v>0</v>
      </c>
      <c r="F15" s="126">
        <f t="shared" si="1"/>
        <v>0</v>
      </c>
      <c r="G15" s="56">
        <v>0</v>
      </c>
      <c r="H15" s="20">
        <v>275</v>
      </c>
      <c r="I15" s="19">
        <v>0</v>
      </c>
      <c r="J15" s="127">
        <f t="shared" si="2"/>
        <v>275</v>
      </c>
      <c r="K15" s="81">
        <f t="shared" si="0"/>
        <v>275</v>
      </c>
      <c r="L15" s="76">
        <v>2</v>
      </c>
    </row>
    <row r="16" spans="2:12" ht="30" customHeight="1" thickBot="1">
      <c r="B16" s="18">
        <v>38853</v>
      </c>
      <c r="C16" s="20">
        <v>0</v>
      </c>
      <c r="D16" s="19">
        <v>350</v>
      </c>
      <c r="E16" s="19">
        <v>0</v>
      </c>
      <c r="F16" s="126">
        <f>SUM(C16:E16)</f>
        <v>350</v>
      </c>
      <c r="G16" s="56">
        <v>0</v>
      </c>
      <c r="H16" s="20">
        <v>1000</v>
      </c>
      <c r="I16" s="19">
        <v>0</v>
      </c>
      <c r="J16" s="127">
        <f t="shared" si="2"/>
        <v>1000</v>
      </c>
      <c r="K16" s="81">
        <f t="shared" si="0"/>
        <v>1350</v>
      </c>
      <c r="L16" s="76">
        <v>2</v>
      </c>
    </row>
    <row r="17" spans="2:12" ht="30" customHeight="1" thickBot="1">
      <c r="B17" s="18">
        <v>38854</v>
      </c>
      <c r="C17" s="20">
        <v>0</v>
      </c>
      <c r="D17" s="19">
        <v>1897</v>
      </c>
      <c r="E17" s="19">
        <v>0</v>
      </c>
      <c r="F17" s="126">
        <f>SUM(C17:E17)</f>
        <v>1897</v>
      </c>
      <c r="G17" s="56">
        <v>0</v>
      </c>
      <c r="H17" s="20">
        <v>0</v>
      </c>
      <c r="I17" s="19">
        <v>0</v>
      </c>
      <c r="J17" s="127">
        <f t="shared" si="2"/>
        <v>0</v>
      </c>
      <c r="K17" s="81">
        <f t="shared" si="0"/>
        <v>1897</v>
      </c>
      <c r="L17" s="76">
        <v>4</v>
      </c>
    </row>
    <row r="18" spans="2:12" ht="30" customHeight="1" thickBot="1">
      <c r="B18" s="18">
        <v>38855</v>
      </c>
      <c r="C18" s="20">
        <v>0</v>
      </c>
      <c r="D18" s="19">
        <v>0</v>
      </c>
      <c r="E18" s="19">
        <v>0</v>
      </c>
      <c r="F18" s="126">
        <f t="shared" si="1"/>
        <v>0</v>
      </c>
      <c r="G18" s="56">
        <v>0</v>
      </c>
      <c r="H18" s="20">
        <v>125</v>
      </c>
      <c r="I18" s="19">
        <v>0</v>
      </c>
      <c r="J18" s="127">
        <f t="shared" si="2"/>
        <v>125</v>
      </c>
      <c r="K18" s="81">
        <f t="shared" si="0"/>
        <v>125</v>
      </c>
      <c r="L18" s="76">
        <v>1</v>
      </c>
    </row>
    <row r="19" spans="2:12" ht="30" customHeight="1" thickBot="1">
      <c r="B19" s="18">
        <v>38856</v>
      </c>
      <c r="C19" s="20">
        <v>470</v>
      </c>
      <c r="D19" s="19">
        <v>0</v>
      </c>
      <c r="E19" s="19">
        <v>0</v>
      </c>
      <c r="F19" s="126">
        <f t="shared" si="1"/>
        <v>470</v>
      </c>
      <c r="G19" s="56">
        <v>0</v>
      </c>
      <c r="H19" s="20">
        <v>750</v>
      </c>
      <c r="I19" s="19">
        <v>0</v>
      </c>
      <c r="J19" s="127">
        <f t="shared" si="2"/>
        <v>750</v>
      </c>
      <c r="K19" s="81">
        <f t="shared" si="0"/>
        <v>1220</v>
      </c>
      <c r="L19" s="76">
        <v>5</v>
      </c>
    </row>
    <row r="20" spans="2:12" ht="30" customHeight="1" thickBot="1">
      <c r="B20" s="18">
        <v>38859</v>
      </c>
      <c r="C20" s="20">
        <v>0</v>
      </c>
      <c r="D20" s="19">
        <v>0</v>
      </c>
      <c r="E20" s="19">
        <v>0</v>
      </c>
      <c r="F20" s="126">
        <f t="shared" si="1"/>
        <v>0</v>
      </c>
      <c r="G20" s="56">
        <v>0</v>
      </c>
      <c r="H20" s="20">
        <v>80</v>
      </c>
      <c r="I20" s="19">
        <v>0</v>
      </c>
      <c r="J20" s="127">
        <f t="shared" si="2"/>
        <v>80</v>
      </c>
      <c r="K20" s="81">
        <f t="shared" si="0"/>
        <v>80</v>
      </c>
      <c r="L20" s="76">
        <v>1</v>
      </c>
    </row>
    <row r="21" spans="2:12" ht="30" customHeight="1" thickBot="1">
      <c r="B21" s="18">
        <v>38860</v>
      </c>
      <c r="C21" s="20">
        <v>0</v>
      </c>
      <c r="D21" s="19">
        <v>2941</v>
      </c>
      <c r="E21" s="19">
        <v>0</v>
      </c>
      <c r="F21" s="126">
        <f t="shared" si="1"/>
        <v>2941</v>
      </c>
      <c r="G21" s="56">
        <v>0</v>
      </c>
      <c r="H21" s="20">
        <v>0</v>
      </c>
      <c r="I21" s="19">
        <v>0</v>
      </c>
      <c r="J21" s="127">
        <f t="shared" si="2"/>
        <v>0</v>
      </c>
      <c r="K21" s="81">
        <f t="shared" si="0"/>
        <v>2941</v>
      </c>
      <c r="L21" s="76">
        <v>3</v>
      </c>
    </row>
    <row r="22" spans="2:12" ht="30" customHeight="1" thickBot="1">
      <c r="B22" s="18">
        <v>38861</v>
      </c>
      <c r="C22" s="20">
        <v>0</v>
      </c>
      <c r="D22" s="19">
        <v>0</v>
      </c>
      <c r="E22" s="19">
        <v>0</v>
      </c>
      <c r="F22" s="126">
        <f>SUM(C22:E22)</f>
        <v>0</v>
      </c>
      <c r="G22" s="56">
        <v>0</v>
      </c>
      <c r="H22" s="20">
        <v>100</v>
      </c>
      <c r="I22" s="19">
        <v>0</v>
      </c>
      <c r="J22" s="127">
        <f t="shared" si="2"/>
        <v>100</v>
      </c>
      <c r="K22" s="81">
        <f t="shared" si="0"/>
        <v>100</v>
      </c>
      <c r="L22" s="76">
        <v>1</v>
      </c>
    </row>
    <row r="23" spans="2:12" ht="30" customHeight="1" thickBot="1">
      <c r="B23" s="18">
        <v>38862</v>
      </c>
      <c r="C23" s="20">
        <v>470</v>
      </c>
      <c r="D23" s="19">
        <v>0</v>
      </c>
      <c r="E23" s="19">
        <v>0</v>
      </c>
      <c r="F23" s="126">
        <f t="shared" si="1"/>
        <v>470</v>
      </c>
      <c r="G23" s="56">
        <v>0</v>
      </c>
      <c r="H23" s="20">
        <v>0</v>
      </c>
      <c r="I23" s="19">
        <v>0</v>
      </c>
      <c r="J23" s="127">
        <f t="shared" si="2"/>
        <v>0</v>
      </c>
      <c r="K23" s="81">
        <f t="shared" si="0"/>
        <v>470</v>
      </c>
      <c r="L23" s="76">
        <v>1</v>
      </c>
    </row>
    <row r="24" spans="2:12" ht="30" customHeight="1" thickBot="1">
      <c r="B24" s="18">
        <v>38863</v>
      </c>
      <c r="C24" s="20">
        <v>0</v>
      </c>
      <c r="D24" s="19">
        <v>250</v>
      </c>
      <c r="E24" s="19">
        <v>0</v>
      </c>
      <c r="F24" s="126">
        <f t="shared" si="1"/>
        <v>250</v>
      </c>
      <c r="G24" s="56">
        <v>0</v>
      </c>
      <c r="H24" s="20">
        <v>0</v>
      </c>
      <c r="I24" s="19">
        <v>0</v>
      </c>
      <c r="J24" s="127">
        <f t="shared" si="2"/>
        <v>0</v>
      </c>
      <c r="K24" s="81">
        <f t="shared" si="0"/>
        <v>250</v>
      </c>
      <c r="L24" s="76">
        <v>1</v>
      </c>
    </row>
    <row r="25" spans="2:12" ht="30" customHeight="1" thickBot="1">
      <c r="B25" s="18">
        <v>38866</v>
      </c>
      <c r="C25" s="20">
        <v>0</v>
      </c>
      <c r="D25" s="19">
        <v>0</v>
      </c>
      <c r="E25" s="19">
        <v>0</v>
      </c>
      <c r="F25" s="126">
        <f t="shared" si="1"/>
        <v>0</v>
      </c>
      <c r="G25" s="56">
        <v>0</v>
      </c>
      <c r="H25" s="20">
        <v>415</v>
      </c>
      <c r="I25" s="19">
        <v>0</v>
      </c>
      <c r="J25" s="127">
        <f t="shared" si="2"/>
        <v>415</v>
      </c>
      <c r="K25" s="81">
        <f t="shared" si="0"/>
        <v>415</v>
      </c>
      <c r="L25" s="76">
        <v>3</v>
      </c>
    </row>
    <row r="26" spans="2:12" ht="30" customHeight="1" thickBot="1">
      <c r="B26" s="18">
        <v>38867</v>
      </c>
      <c r="C26" s="20">
        <v>0</v>
      </c>
      <c r="D26" s="19">
        <v>850</v>
      </c>
      <c r="E26" s="19">
        <v>0</v>
      </c>
      <c r="F26" s="126">
        <f t="shared" si="1"/>
        <v>850</v>
      </c>
      <c r="G26" s="56">
        <v>0</v>
      </c>
      <c r="H26" s="20">
        <v>150</v>
      </c>
      <c r="I26" s="19">
        <v>0</v>
      </c>
      <c r="J26" s="127">
        <f t="shared" si="2"/>
        <v>150</v>
      </c>
      <c r="K26" s="81">
        <f t="shared" si="0"/>
        <v>1000</v>
      </c>
      <c r="L26" s="76">
        <v>2</v>
      </c>
    </row>
    <row r="27" spans="2:12" ht="30" customHeight="1" thickBot="1">
      <c r="B27" s="18">
        <v>38868</v>
      </c>
      <c r="C27" s="20">
        <v>0</v>
      </c>
      <c r="D27" s="19">
        <v>2340</v>
      </c>
      <c r="E27" s="19">
        <v>0</v>
      </c>
      <c r="F27" s="126">
        <f t="shared" si="1"/>
        <v>2340</v>
      </c>
      <c r="G27" s="56">
        <v>0</v>
      </c>
      <c r="H27" s="20">
        <v>950</v>
      </c>
      <c r="I27" s="19">
        <v>0</v>
      </c>
      <c r="J27" s="127">
        <f t="shared" si="2"/>
        <v>950</v>
      </c>
      <c r="K27" s="81">
        <f t="shared" si="0"/>
        <v>3290</v>
      </c>
      <c r="L27" s="76">
        <v>8</v>
      </c>
    </row>
    <row r="28" spans="2:12" ht="30" customHeight="1" thickBot="1">
      <c r="B28" s="60" t="s">
        <v>9</v>
      </c>
      <c r="C28" s="15">
        <f aca="true" t="shared" si="3" ref="C28:J28">SUM(C6:C27)</f>
        <v>6040</v>
      </c>
      <c r="D28" s="15">
        <f t="shared" si="3"/>
        <v>9478</v>
      </c>
      <c r="E28" s="15">
        <f t="shared" si="3"/>
        <v>2370</v>
      </c>
      <c r="F28" s="57">
        <f t="shared" si="3"/>
        <v>17888</v>
      </c>
      <c r="G28" s="58">
        <f t="shared" si="3"/>
        <v>0</v>
      </c>
      <c r="H28" s="15">
        <f t="shared" si="3"/>
        <v>5635</v>
      </c>
      <c r="I28" s="33">
        <f t="shared" si="3"/>
        <v>0</v>
      </c>
      <c r="J28" s="34">
        <f t="shared" si="3"/>
        <v>5635</v>
      </c>
      <c r="K28" s="83" t="s">
        <v>10</v>
      </c>
      <c r="L28" s="78">
        <f>SUM(L7:L27)</f>
        <v>54</v>
      </c>
    </row>
    <row r="29" spans="2:12" ht="6" customHeight="1" thickBot="1" thickTop="1">
      <c r="B29" s="65"/>
      <c r="C29" s="179"/>
      <c r="D29" s="180"/>
      <c r="E29" s="181"/>
      <c r="F29" s="182"/>
      <c r="G29" s="183"/>
      <c r="H29" s="180"/>
      <c r="I29" s="184"/>
      <c r="J29" s="185"/>
      <c r="K29" s="71"/>
      <c r="L29" s="38"/>
    </row>
    <row r="30" spans="2:12" ht="13.5" customHeight="1" thickBot="1">
      <c r="B30" s="66"/>
      <c r="C30" s="186" t="s">
        <v>0</v>
      </c>
      <c r="D30" s="187"/>
      <c r="E30" s="188" t="s">
        <v>1</v>
      </c>
      <c r="F30" s="187"/>
      <c r="G30" s="188" t="s">
        <v>2</v>
      </c>
      <c r="H30" s="189"/>
      <c r="I30" s="190" t="s">
        <v>4</v>
      </c>
      <c r="J30" s="191"/>
      <c r="K30" s="72"/>
      <c r="L30" s="37"/>
    </row>
    <row r="31" spans="2:12" ht="6" customHeight="1" thickBot="1">
      <c r="B31" s="67"/>
      <c r="C31" s="192"/>
      <c r="D31" s="193"/>
      <c r="E31" s="194"/>
      <c r="F31" s="195"/>
      <c r="G31" s="196"/>
      <c r="H31" s="193"/>
      <c r="I31" s="197"/>
      <c r="J31" s="198"/>
      <c r="K31" s="73"/>
      <c r="L31" s="39"/>
    </row>
    <row r="32" spans="2:12" ht="30" customHeight="1" thickBot="1">
      <c r="B32" s="68" t="s">
        <v>39</v>
      </c>
      <c r="C32" s="139">
        <f>C28+G28</f>
        <v>6040</v>
      </c>
      <c r="D32" s="140"/>
      <c r="E32" s="141">
        <f>D28+H28</f>
        <v>15113</v>
      </c>
      <c r="F32" s="140"/>
      <c r="G32" s="141">
        <f>E28+I28</f>
        <v>2370</v>
      </c>
      <c r="H32" s="142"/>
      <c r="I32" s="135">
        <f>SUM(K7:K27)</f>
        <v>23523</v>
      </c>
      <c r="J32" s="172"/>
      <c r="K32" s="74"/>
      <c r="L32" s="122">
        <f>SUM(L7:L27)</f>
        <v>54</v>
      </c>
    </row>
    <row r="33" spans="2:12" ht="30" customHeight="1" thickBot="1" thickTop="1">
      <c r="B33" s="68" t="s">
        <v>36</v>
      </c>
      <c r="C33" s="204">
        <v>10550</v>
      </c>
      <c r="D33" s="203"/>
      <c r="E33" s="199">
        <v>4661</v>
      </c>
      <c r="F33" s="203"/>
      <c r="G33" s="199">
        <v>5390</v>
      </c>
      <c r="H33" s="200"/>
      <c r="I33" s="201">
        <f>SUM(C33:H33)</f>
        <v>20601</v>
      </c>
      <c r="J33" s="202"/>
      <c r="K33" s="74"/>
      <c r="L33" s="132">
        <v>49</v>
      </c>
    </row>
    <row r="34" spans="2:12" ht="30" customHeight="1" thickBot="1" thickTop="1">
      <c r="B34" s="68" t="s">
        <v>33</v>
      </c>
      <c r="C34" s="204">
        <v>30069</v>
      </c>
      <c r="D34" s="203"/>
      <c r="E34" s="199">
        <v>41289</v>
      </c>
      <c r="F34" s="203"/>
      <c r="G34" s="199">
        <v>19690</v>
      </c>
      <c r="H34" s="200"/>
      <c r="I34" s="201">
        <v>91048</v>
      </c>
      <c r="J34" s="202"/>
      <c r="K34" s="74"/>
      <c r="L34" s="132">
        <v>142</v>
      </c>
    </row>
    <row r="35" spans="2:12" ht="30" customHeight="1" thickBot="1" thickTop="1">
      <c r="B35" s="68" t="s">
        <v>29</v>
      </c>
      <c r="C35" s="204">
        <v>42718</v>
      </c>
      <c r="D35" s="203"/>
      <c r="E35" s="199">
        <v>28958</v>
      </c>
      <c r="F35" s="203"/>
      <c r="G35" s="199">
        <v>9910</v>
      </c>
      <c r="H35" s="200"/>
      <c r="I35" s="201">
        <v>81586</v>
      </c>
      <c r="J35" s="202"/>
      <c r="K35" s="74"/>
      <c r="L35" s="131">
        <v>125</v>
      </c>
    </row>
    <row r="36" spans="2:12" ht="30" customHeight="1" thickBot="1" thickTop="1">
      <c r="B36" s="68" t="s">
        <v>21</v>
      </c>
      <c r="C36" s="204">
        <v>54705</v>
      </c>
      <c r="D36" s="203"/>
      <c r="E36" s="199">
        <v>37293.10399999999</v>
      </c>
      <c r="F36" s="203"/>
      <c r="G36" s="199">
        <v>7183.889</v>
      </c>
      <c r="H36" s="200"/>
      <c r="I36" s="201">
        <v>99182.265</v>
      </c>
      <c r="J36" s="202"/>
      <c r="K36" s="74"/>
      <c r="L36" s="121">
        <v>154</v>
      </c>
    </row>
    <row r="37" spans="2:12" ht="30" customHeight="1" thickBot="1" thickTop="1">
      <c r="B37" s="68" t="s">
        <v>13</v>
      </c>
      <c r="C37" s="204">
        <v>49408</v>
      </c>
      <c r="D37" s="203"/>
      <c r="E37" s="199">
        <v>29905</v>
      </c>
      <c r="F37" s="203"/>
      <c r="G37" s="199">
        <v>111680</v>
      </c>
      <c r="H37" s="200"/>
      <c r="I37" s="201">
        <v>190993</v>
      </c>
      <c r="J37" s="202"/>
      <c r="K37" s="74"/>
      <c r="L37" s="123">
        <v>153</v>
      </c>
    </row>
    <row r="38" spans="2:12" ht="30" customHeight="1" thickBot="1" thickTop="1">
      <c r="B38" s="68" t="s">
        <v>6</v>
      </c>
      <c r="C38" s="139">
        <v>102082</v>
      </c>
      <c r="D38" s="140"/>
      <c r="E38" s="141">
        <v>57376</v>
      </c>
      <c r="F38" s="140"/>
      <c r="G38" s="141">
        <v>75068</v>
      </c>
      <c r="H38" s="142"/>
      <c r="I38" s="135">
        <v>234526</v>
      </c>
      <c r="J38" s="172"/>
      <c r="K38" s="74"/>
      <c r="L38" s="69">
        <v>424</v>
      </c>
    </row>
    <row r="39" spans="2:12" ht="41.25" customHeight="1" thickBot="1" thickTop="1">
      <c r="B39" s="70" t="s">
        <v>22</v>
      </c>
      <c r="C39" s="173">
        <f>C31+G31+SUM(C32:C38)</f>
        <v>295572</v>
      </c>
      <c r="D39" s="174"/>
      <c r="E39" s="175">
        <f>E31+I31+SUM(E32:E38)</f>
        <v>214595.104</v>
      </c>
      <c r="F39" s="176"/>
      <c r="G39" s="174">
        <f>G31+K31+SUM(G32:G38)</f>
        <v>231291.889</v>
      </c>
      <c r="H39" s="174"/>
      <c r="I39" s="177">
        <f>SUM(I32:I38)</f>
        <v>741459.265</v>
      </c>
      <c r="J39" s="178"/>
      <c r="K39" s="74"/>
      <c r="L39" s="69">
        <f>SUM(L32,L33,L34,L35,L36,L37,L38)</f>
        <v>1101</v>
      </c>
    </row>
    <row r="40" spans="9:10" ht="30" customHeight="1" thickTop="1">
      <c r="I40" s="205"/>
      <c r="J40" s="206"/>
    </row>
  </sheetData>
  <mergeCells count="49">
    <mergeCell ref="I40:J40"/>
    <mergeCell ref="B2:I2"/>
    <mergeCell ref="J2:L2"/>
    <mergeCell ref="B4:B6"/>
    <mergeCell ref="K4:L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33:D33"/>
    <mergeCell ref="E33:F33"/>
    <mergeCell ref="G33:H33"/>
    <mergeCell ref="I33:J33"/>
  </mergeCells>
  <printOptions/>
  <pageMargins left="0.75" right="0.75" top="1" bottom="1" header="0.4921259845" footer="0.4921259845"/>
  <pageSetup horizontalDpi="600" verticalDpi="600" orientation="portrait" paperSize="9" scale="70" r:id="rId1"/>
  <rowBreaks count="1" manualBreakCount="1">
    <brk id="39" min="1" max="11" man="1"/>
  </rowBreaks>
  <ignoredErrors>
    <ignoredError sqref="F7:F24 F25:F2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K18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11.875" style="0" customWidth="1"/>
    <col min="2" max="2" width="18.875" style="0" customWidth="1"/>
    <col min="11" max="11" width="13.375" style="0" customWidth="1"/>
  </cols>
  <sheetData>
    <row r="1" ht="8.25" customHeight="1" thickBot="1"/>
    <row r="2" spans="2:11" ht="45" customHeight="1" thickBot="1" thickTop="1">
      <c r="B2" s="152"/>
      <c r="C2" s="153"/>
      <c r="D2" s="153"/>
      <c r="E2" s="153"/>
      <c r="F2" s="153"/>
      <c r="G2" s="153"/>
      <c r="H2" s="153"/>
      <c r="I2" s="153"/>
      <c r="J2" s="207" t="s">
        <v>41</v>
      </c>
      <c r="K2" s="208"/>
    </row>
    <row r="3" spans="2:11" ht="6" customHeight="1" thickTop="1">
      <c r="B3" s="9"/>
      <c r="C3" s="43"/>
      <c r="D3" s="23"/>
      <c r="E3" s="24"/>
      <c r="F3" s="25"/>
      <c r="G3" s="22"/>
      <c r="H3" s="23"/>
      <c r="I3" s="24"/>
      <c r="J3" s="26"/>
      <c r="K3" s="84"/>
    </row>
    <row r="4" spans="2:11" ht="13.5" customHeight="1" thickBot="1">
      <c r="B4" s="164"/>
      <c r="C4" s="3" t="s">
        <v>15</v>
      </c>
      <c r="D4" s="4"/>
      <c r="E4" s="5"/>
      <c r="F4" s="5"/>
      <c r="G4" s="51" t="s">
        <v>16</v>
      </c>
      <c r="H4" s="4"/>
      <c r="I4" s="5"/>
      <c r="J4" s="10"/>
      <c r="K4" s="85" t="s">
        <v>17</v>
      </c>
    </row>
    <row r="5" spans="2:11" ht="6" customHeight="1" thickTop="1">
      <c r="B5" s="164"/>
      <c r="C5" s="6"/>
      <c r="D5" s="7"/>
      <c r="E5" s="8"/>
      <c r="F5" s="49"/>
      <c r="G5" s="52"/>
      <c r="H5" s="7"/>
      <c r="I5" s="8"/>
      <c r="J5" s="11"/>
      <c r="K5" s="86"/>
    </row>
    <row r="6" spans="2:11" ht="13.5" customHeight="1" thickBot="1">
      <c r="B6" s="165"/>
      <c r="C6" s="13" t="s">
        <v>0</v>
      </c>
      <c r="D6" s="12" t="s">
        <v>1</v>
      </c>
      <c r="E6" s="12" t="s">
        <v>2</v>
      </c>
      <c r="F6" s="50" t="s">
        <v>3</v>
      </c>
      <c r="G6" s="53" t="s">
        <v>0</v>
      </c>
      <c r="H6" s="12" t="s">
        <v>1</v>
      </c>
      <c r="I6" s="12" t="s">
        <v>2</v>
      </c>
      <c r="J6" s="14" t="s">
        <v>3</v>
      </c>
      <c r="K6" s="87" t="s">
        <v>3</v>
      </c>
    </row>
    <row r="7" spans="2:11" ht="34.5" customHeight="1" thickBot="1" thickTop="1">
      <c r="B7" s="16" t="s">
        <v>23</v>
      </c>
      <c r="C7" s="17">
        <v>192904</v>
      </c>
      <c r="D7" s="17">
        <v>120822</v>
      </c>
      <c r="E7" s="17">
        <v>85625</v>
      </c>
      <c r="F7" s="42">
        <f>SUM(C7:E7)</f>
        <v>399351</v>
      </c>
      <c r="G7" s="54">
        <v>41114</v>
      </c>
      <c r="H7" s="17">
        <v>39961</v>
      </c>
      <c r="I7" s="17">
        <v>37801</v>
      </c>
      <c r="J7" s="42">
        <f>SUM(G7:I7)</f>
        <v>118876</v>
      </c>
      <c r="K7" s="88">
        <f>F7+J7</f>
        <v>518227</v>
      </c>
    </row>
    <row r="8" spans="2:11" ht="34.5" customHeight="1" thickBot="1">
      <c r="B8" s="18" t="s">
        <v>25</v>
      </c>
      <c r="C8" s="19">
        <v>10755</v>
      </c>
      <c r="D8" s="19">
        <v>11895</v>
      </c>
      <c r="E8" s="19">
        <v>18104</v>
      </c>
      <c r="F8" s="36">
        <f>SUM(C8:E8)</f>
        <v>40754</v>
      </c>
      <c r="G8" s="55">
        <v>1580</v>
      </c>
      <c r="H8" s="19">
        <v>5810</v>
      </c>
      <c r="I8" s="19">
        <v>14520</v>
      </c>
      <c r="J8" s="36">
        <f>SUM(G8:I8)</f>
        <v>21910</v>
      </c>
      <c r="K8" s="89">
        <f>SUM(F8,J8)</f>
        <v>62664</v>
      </c>
    </row>
    <row r="9" spans="2:11" ht="34.5" customHeight="1" thickBot="1">
      <c r="B9" s="18" t="s">
        <v>24</v>
      </c>
      <c r="C9" s="19">
        <v>12750</v>
      </c>
      <c r="D9" s="19">
        <v>120</v>
      </c>
      <c r="E9" s="19">
        <v>39000</v>
      </c>
      <c r="F9" s="36">
        <f>SUM(C9:E9)</f>
        <v>51870</v>
      </c>
      <c r="G9" s="55">
        <v>9685</v>
      </c>
      <c r="H9" s="19">
        <v>7614</v>
      </c>
      <c r="I9" s="19">
        <v>18300</v>
      </c>
      <c r="J9" s="36">
        <f>SUM(G9:I9)</f>
        <v>35599</v>
      </c>
      <c r="K9" s="89">
        <f>SUM(F9,J9)</f>
        <v>87469</v>
      </c>
    </row>
    <row r="10" spans="2:11" ht="34.5" customHeight="1" thickBot="1">
      <c r="B10" s="128" t="s">
        <v>30</v>
      </c>
      <c r="C10" s="129">
        <v>0</v>
      </c>
      <c r="D10" s="129">
        <v>0</v>
      </c>
      <c r="E10" s="129">
        <v>2300</v>
      </c>
      <c r="F10" s="36">
        <f>SUM(C10:E10)</f>
        <v>2300</v>
      </c>
      <c r="G10" s="130">
        <v>5890</v>
      </c>
      <c r="H10" s="129">
        <v>3270</v>
      </c>
      <c r="I10" s="129">
        <v>1000</v>
      </c>
      <c r="J10" s="36">
        <f>SUM(G10:I10)</f>
        <v>10160</v>
      </c>
      <c r="K10" s="89">
        <f>SUM(F10,J10)</f>
        <v>12460</v>
      </c>
    </row>
    <row r="11" spans="2:11" ht="34.5" customHeight="1" thickBot="1">
      <c r="B11" s="90" t="s">
        <v>26</v>
      </c>
      <c r="C11" s="91">
        <v>2900</v>
      </c>
      <c r="D11" s="91">
        <v>2150</v>
      </c>
      <c r="E11" s="91">
        <v>2790</v>
      </c>
      <c r="F11" s="92">
        <f>SUM(C11:E11)</f>
        <v>7840</v>
      </c>
      <c r="G11" s="93">
        <v>8010</v>
      </c>
      <c r="H11" s="91">
        <v>8755</v>
      </c>
      <c r="I11" s="91">
        <v>9580</v>
      </c>
      <c r="J11" s="92">
        <f>SUM(G11:I11)</f>
        <v>26345</v>
      </c>
      <c r="K11" s="94">
        <f>SUM(F11,J11)</f>
        <v>34185</v>
      </c>
    </row>
    <row r="12" ht="13.5" thickTop="1">
      <c r="K12" s="118"/>
    </row>
    <row r="14" ht="12.75">
      <c r="K14" s="118"/>
    </row>
    <row r="15" spans="5:8" ht="12.75">
      <c r="E15" s="118"/>
      <c r="H15" s="118"/>
    </row>
    <row r="16" ht="12.75">
      <c r="D16" s="118"/>
    </row>
    <row r="18" ht="12.75">
      <c r="D18" s="118"/>
    </row>
  </sheetData>
  <mergeCells count="3">
    <mergeCell ref="B2:I2"/>
    <mergeCell ref="J2:K2"/>
    <mergeCell ref="B4:B6"/>
  </mergeCells>
  <printOptions/>
  <pageMargins left="0.38" right="0.43" top="1" bottom="1" header="0.48" footer="0.492125984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Pospíšil</dc:creator>
  <cp:keywords/>
  <dc:description/>
  <cp:lastModifiedBy>Ing. Kratochvíl</cp:lastModifiedBy>
  <cp:lastPrinted>2006-06-13T08:29:34Z</cp:lastPrinted>
  <dcterms:created xsi:type="dcterms:W3CDTF">2003-11-19T15:18:03Z</dcterms:created>
  <dcterms:modified xsi:type="dcterms:W3CDTF">2006-06-13T10:48:04Z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-1232360274</vt:i4>
  </property>
  <property fmtid="{D5CDD505-2E9C-101B-9397-08002B2CF9AE}" pid="3" name="_EmailSubject">
    <vt:lpwstr>NABÍDKY OBILOVIN K IN 05-06 k 31.5.2006 (konečná verze).xls</vt:lpwstr>
  </property>
  <property fmtid="{D5CDD505-2E9C-101B-9397-08002B2CF9AE}" pid="4" name="_AuthorEmail">
    <vt:lpwstr>kratochvil@akcr.cz</vt:lpwstr>
  </property>
  <property fmtid="{D5CDD505-2E9C-101B-9397-08002B2CF9AE}" pid="5" name="_AuthorEmailDisplayName">
    <vt:lpwstr>Ing. Kratochvíl</vt:lpwstr>
  </property>
  <property fmtid="{D5CDD505-2E9C-101B-9397-08002B2CF9AE}" pid="6" name="_PreviousAdHocReviewCycleID">
    <vt:i4>943801886</vt:i4>
  </property>
</Properties>
</file>